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sweat/Documents/AgFest/AgFest Website/Documents/"/>
    </mc:Choice>
  </mc:AlternateContent>
  <xr:revisionPtr revIDLastSave="0" documentId="13_ncr:1_{EF5E564B-F898-D748-AEDE-06B673B9462D}" xr6:coauthVersionLast="47" xr6:coauthVersionMax="47" xr10:uidLastSave="{00000000-0000-0000-0000-000000000000}"/>
  <bookViews>
    <workbookView xWindow="0" yWindow="740" windowWidth="29400" windowHeight="17080" xr2:uid="{5257B701-97BE-0541-B7F8-ADC1DB7B97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5" i="1" l="1"/>
  <c r="V37" i="1"/>
  <c r="V52" i="1"/>
  <c r="V33" i="1"/>
  <c r="V32" i="1"/>
  <c r="V5" i="1"/>
  <c r="V53" i="1"/>
  <c r="V51" i="1"/>
  <c r="V14" i="1"/>
  <c r="V9" i="1"/>
  <c r="V49" i="1"/>
  <c r="V24" i="1"/>
  <c r="V27" i="1"/>
  <c r="V34" i="1"/>
  <c r="V40" i="1"/>
  <c r="V6" i="1"/>
  <c r="V36" i="1"/>
  <c r="V45" i="1"/>
  <c r="V30" i="1"/>
  <c r="V29" i="1"/>
  <c r="V18" i="1"/>
  <c r="V21" i="1"/>
  <c r="V28" i="1"/>
  <c r="V17" i="1"/>
  <c r="V16" i="1"/>
  <c r="V7" i="1"/>
  <c r="V11" i="1"/>
  <c r="V19" i="1"/>
  <c r="V44" i="1"/>
  <c r="V22" i="1"/>
  <c r="V46" i="1"/>
  <c r="V25" i="1"/>
  <c r="V38" i="1"/>
  <c r="V15" i="1"/>
  <c r="V47" i="1"/>
  <c r="V41" i="1"/>
  <c r="V54" i="1"/>
  <c r="V31" i="1"/>
  <c r="V42" i="1"/>
  <c r="V39" i="1"/>
  <c r="V43" i="1"/>
  <c r="V26" i="1"/>
  <c r="V20" i="1"/>
  <c r="V8" i="1"/>
  <c r="V50" i="1"/>
  <c r="V4" i="1"/>
  <c r="V23" i="1"/>
  <c r="V10" i="1"/>
  <c r="V12" i="1"/>
  <c r="V48" i="1"/>
  <c r="V13" i="1"/>
  <c r="G49" i="1" l="1"/>
  <c r="G46" i="1"/>
  <c r="G29" i="1"/>
  <c r="G42" i="1"/>
  <c r="G16" i="1"/>
  <c r="G11" i="1"/>
  <c r="G51" i="1"/>
  <c r="G43" i="1"/>
  <c r="G54" i="1"/>
  <c r="G30" i="1"/>
  <c r="G37" i="1"/>
  <c r="G34" i="1"/>
  <c r="G52" i="1"/>
  <c r="G12" i="1"/>
  <c r="G15" i="1"/>
  <c r="G48" i="1"/>
  <c r="G13" i="1"/>
  <c r="G14" i="1"/>
  <c r="G22" i="1"/>
  <c r="G26" i="1"/>
  <c r="G9" i="1"/>
  <c r="G5" i="1"/>
  <c r="G41" i="1"/>
  <c r="G40" i="1"/>
  <c r="G53" i="1"/>
  <c r="G8" i="1"/>
  <c r="G44" i="1"/>
  <c r="G7" i="1"/>
  <c r="G47" i="1"/>
  <c r="G21" i="1"/>
  <c r="G33" i="1"/>
  <c r="G32" i="1"/>
  <c r="G23" i="1"/>
  <c r="G36" i="1"/>
  <c r="G27" i="1"/>
  <c r="G25" i="1"/>
  <c r="G28" i="1"/>
  <c r="G39" i="1"/>
  <c r="G35" i="1"/>
  <c r="G45" i="1"/>
  <c r="G20" i="1"/>
  <c r="G24" i="1"/>
  <c r="G31" i="1"/>
  <c r="G50" i="1"/>
  <c r="G6" i="1"/>
  <c r="G18" i="1"/>
  <c r="G19" i="1"/>
  <c r="G4" i="1"/>
  <c r="G38" i="1"/>
  <c r="G10" i="1"/>
  <c r="G17" i="1"/>
</calcChain>
</file>

<file path=xl/sharedStrings.xml><?xml version="1.0" encoding="utf-8"?>
<sst xmlns="http://schemas.openxmlformats.org/spreadsheetml/2006/main" count="310" uniqueCount="122">
  <si>
    <t xml:space="preserve">Exhibitor Name </t>
  </si>
  <si>
    <t xml:space="preserve">Club/Chapter </t>
  </si>
  <si>
    <t>Fair Tag#</t>
  </si>
  <si>
    <t>Show Weight</t>
  </si>
  <si>
    <t>HCW</t>
  </si>
  <si>
    <t>Dressing %</t>
  </si>
  <si>
    <t>Adj. PYG</t>
  </si>
  <si>
    <t>Required REA</t>
  </si>
  <si>
    <t>Actual REA</t>
  </si>
  <si>
    <t>REA Adjust.</t>
  </si>
  <si>
    <t>KPH</t>
  </si>
  <si>
    <t>KPH Adjust.</t>
  </si>
  <si>
    <t>Final YG</t>
  </si>
  <si>
    <t>Maturity</t>
  </si>
  <si>
    <t>Marbling</t>
  </si>
  <si>
    <t>Quality Grade</t>
  </si>
  <si>
    <t>Base Price</t>
  </si>
  <si>
    <t>Quality Prem/ Disc</t>
  </si>
  <si>
    <t>YG Prem/ Disc</t>
  </si>
  <si>
    <t>Weight/ Quality Disc</t>
  </si>
  <si>
    <t>Final Price per CWT</t>
  </si>
  <si>
    <t>CBCIA GS / CM</t>
  </si>
  <si>
    <t>Carcass Ranking</t>
  </si>
  <si>
    <t>A</t>
  </si>
  <si>
    <t>CM</t>
  </si>
  <si>
    <t>Modest 50</t>
  </si>
  <si>
    <t>Avg Choice</t>
  </si>
  <si>
    <t>GS</t>
  </si>
  <si>
    <t>High Choice</t>
  </si>
  <si>
    <t>Modest 0</t>
  </si>
  <si>
    <t>Modest 10</t>
  </si>
  <si>
    <t>Small 30</t>
  </si>
  <si>
    <t>Low Choice</t>
  </si>
  <si>
    <t>Small 50</t>
  </si>
  <si>
    <t>Small 10</t>
  </si>
  <si>
    <t>Small 20</t>
  </si>
  <si>
    <t>Small 40</t>
  </si>
  <si>
    <t>Small 80</t>
  </si>
  <si>
    <t>Small 70</t>
  </si>
  <si>
    <t>Small 0</t>
  </si>
  <si>
    <t>High Select</t>
  </si>
  <si>
    <t>Slight 90</t>
  </si>
  <si>
    <t>Slight 80</t>
  </si>
  <si>
    <t>Slight 50</t>
  </si>
  <si>
    <t>Col</t>
  </si>
  <si>
    <t>Moderate 20</t>
  </si>
  <si>
    <t>Beef Carcass Contest Data</t>
  </si>
  <si>
    <t>2025 Ag Fest - San Joaquin</t>
  </si>
  <si>
    <t>Slight 20</t>
  </si>
  <si>
    <t>Slight 70</t>
  </si>
  <si>
    <t>Slight 10</t>
  </si>
  <si>
    <t>Small 60</t>
  </si>
  <si>
    <t>Slight 0</t>
  </si>
  <si>
    <t>Slight 30</t>
  </si>
  <si>
    <t>Low Select</t>
  </si>
  <si>
    <t>Brooks, Bretta</t>
  </si>
  <si>
    <t>Powell, Trent</t>
  </si>
  <si>
    <t>Airola, Gracie</t>
  </si>
  <si>
    <t>Giuntoli, Natalie</t>
  </si>
  <si>
    <t>Silva, Trenton</t>
  </si>
  <si>
    <t>Bottoms, Ashley</t>
  </si>
  <si>
    <t>Young, Kendra</t>
  </si>
  <si>
    <t>Boysen, James</t>
  </si>
  <si>
    <t>Cox, Alainna</t>
  </si>
  <si>
    <t>Cox, Cody</t>
  </si>
  <si>
    <t>Daluz, Jake</t>
  </si>
  <si>
    <t>Billigneier, Sydney</t>
  </si>
  <si>
    <t>Wakeham, Saylor</t>
  </si>
  <si>
    <t>Andrews, Logan</t>
  </si>
  <si>
    <t>Silveria, Joseph</t>
  </si>
  <si>
    <t>Grove, Zachary</t>
  </si>
  <si>
    <t>Martens, Cade</t>
  </si>
  <si>
    <t>Fortuna, Daisy</t>
  </si>
  <si>
    <t>Wakeham, Ryder</t>
  </si>
  <si>
    <t>Tenente, Addison</t>
  </si>
  <si>
    <t>Dyk, Matthew</t>
  </si>
  <si>
    <t>Kerr, Alexandria</t>
  </si>
  <si>
    <t>Cardenas, Fabian</t>
  </si>
  <si>
    <t>Winfrey, Nakayla</t>
  </si>
  <si>
    <t>Blagg, Nathan</t>
  </si>
  <si>
    <t>Taves, Brian</t>
  </si>
  <si>
    <t>Montgomery, Taylor</t>
  </si>
  <si>
    <t>Montgomery, Brock</t>
  </si>
  <si>
    <t>Gorham, Steven</t>
  </si>
  <si>
    <t>Wood, Ava</t>
  </si>
  <si>
    <t>Wood, John</t>
  </si>
  <si>
    <t>VanDykhuizen, Madisyn</t>
  </si>
  <si>
    <t>Anderson, Colton</t>
  </si>
  <si>
    <t>Powell, Allison</t>
  </si>
  <si>
    <t>Dunn, Reese</t>
  </si>
  <si>
    <t>Airola, Eden</t>
  </si>
  <si>
    <t>Tenente III, Michael</t>
  </si>
  <si>
    <t>Kuhlman, Kash</t>
  </si>
  <si>
    <t>Coelho, Brianne</t>
  </si>
  <si>
    <t>Coelho, Frank Luke</t>
  </si>
  <si>
    <t>Boysen, Addison</t>
  </si>
  <si>
    <t>Yeager, Matthew</t>
  </si>
  <si>
    <t>Nielsen, Hailey</t>
  </si>
  <si>
    <t>Baier, Christopher</t>
  </si>
  <si>
    <t>VanDykhuizen, Bailey</t>
  </si>
  <si>
    <t>Blagg, Henry</t>
  </si>
  <si>
    <t>Weaver, Nathan</t>
  </si>
  <si>
    <t>Weaver, Madison</t>
  </si>
  <si>
    <t>Neblett, Hannah</t>
  </si>
  <si>
    <t>Hansen, Collette</t>
  </si>
  <si>
    <t>Hansen, Curtis</t>
  </si>
  <si>
    <t>Farmington 4-H</t>
  </si>
  <si>
    <t>Escalon FFA</t>
  </si>
  <si>
    <t>Escalon 4-H</t>
  </si>
  <si>
    <t>New Jerusalem 4-H</t>
  </si>
  <si>
    <t>Linden FFA</t>
  </si>
  <si>
    <t>Tokey Colony 4-H</t>
  </si>
  <si>
    <t>Tokey FFA</t>
  </si>
  <si>
    <t>Linden-Peters 4-H</t>
  </si>
  <si>
    <t>Ripon FFA</t>
  </si>
  <si>
    <t>Lodi FFA</t>
  </si>
  <si>
    <t>Ripo Christian FFA</t>
  </si>
  <si>
    <t>Alpine-Victor 4-H</t>
  </si>
  <si>
    <t>Lockeford Grange</t>
  </si>
  <si>
    <t>Tracy FFA</t>
  </si>
  <si>
    <t>Independent</t>
  </si>
  <si>
    <t>Ripon 4-H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</si>
</sst>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4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0" fontId="1" fillId="0" borderId="0" xfId="0" applyNumberFormat="1" applyFont="1"/>
    <xf numFmtId="164" fontId="1" fillId="0" borderId="0" xfId="0" applyNumberFormat="1" applyFont="1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3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0" fontId="1" fillId="0" borderId="2" xfId="0" applyNumberFormat="1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165" fontId="1" fillId="0" borderId="2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10" fontId="3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165" formatCode="&quot;$&quot;#,##0.00"/>
      <fill>
        <patternFill patternType="none">
          <bgColor auto="1"/>
        </patternFill>
      </fill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165" formatCode="&quot;$&quot;#,##0.00"/>
      <fill>
        <patternFill patternType="none"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165" formatCode="&quot;$&quot;#,##0.00"/>
      <fill>
        <patternFill patternType="none"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165" formatCode="&quot;$&quot;#,##0.00"/>
      <fill>
        <patternFill patternType="none"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165" formatCode="&quot;$&quot;#,##0.00"/>
      <fill>
        <patternFill patternType="none"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164" formatCode="0.0"/>
      <fill>
        <patternFill patternType="none"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164" formatCode="0.0"/>
      <fill>
        <patternFill patternType="none"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164" formatCode="0.0"/>
      <fill>
        <patternFill patternType="none"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164" formatCode="0.0"/>
      <fill>
        <patternFill patternType="none"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164" formatCode="0.0"/>
      <fill>
        <patternFill patternType="none"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164" formatCode="0.0"/>
      <fill>
        <patternFill patternType="none"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164" formatCode="0.0"/>
      <fill>
        <patternFill patternType="none"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14" formatCode="0.00%"/>
      <fill>
        <patternFill patternType="none"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rgb="FFECECEC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bgColor auto="1"/>
        </patternFill>
      </fill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rgb="FFECECEC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rgb="FFECECEC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bgColor auto="1"/>
        </patternFill>
      </fill>
      <alignment horizontal="center" vertical="bottom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bgColor auto="1"/>
        </patternFill>
      </fill>
      <alignment horizontal="center" vertical="bottom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2E858F-20D4-0743-9831-FDE389E60EF7}" name="Table2" displayName="Table2" ref="A3:X54" totalsRowShown="0" headerRowDxfId="28" dataDxfId="26" headerRowBorderDxfId="27" tableBorderDxfId="25" totalsRowBorderDxfId="24">
  <sortState xmlns:xlrd2="http://schemas.microsoft.com/office/spreadsheetml/2017/richdata2" ref="A4:X54">
    <sortCondition ref="X4:X54"/>
  </sortState>
  <tableColumns count="24">
    <tableColumn id="1" xr3:uid="{7EC0D1A8-A939-544C-B312-FDBB7A107727}" name="Col" dataDxfId="23"/>
    <tableColumn id="2" xr3:uid="{DA4E442F-A883-9D43-8F75-9B8F5D19D7B8}" name="Exhibitor Name " dataDxfId="22"/>
    <tableColumn id="3" xr3:uid="{9EA1738E-C969-2E4B-8B8B-6EFB10D10320}" name="Club/Chapter " dataDxfId="21"/>
    <tableColumn id="4" xr3:uid="{EB055C21-5B5F-CA44-BE22-3BB932AFD628}" name="Fair Tag#" dataDxfId="20"/>
    <tableColumn id="6" xr3:uid="{AA8E7674-A372-CE4E-88E8-21E5C2717873}" name="Show Weight" dataDxfId="19"/>
    <tableColumn id="8" xr3:uid="{E9303174-A135-8644-B63A-E449101A6D46}" name="HCW" dataDxfId="18"/>
    <tableColumn id="9" xr3:uid="{C71DF878-7A52-0343-A1A4-C557AB3CBAE9}" name="Dressing %" dataDxfId="17">
      <calculatedColumnFormula>(F4/E4)</calculatedColumnFormula>
    </tableColumn>
    <tableColumn id="11" xr3:uid="{39AE9401-C5C4-A74B-B0F6-E8678ADF8569}" name="Adj. PYG" dataDxfId="16"/>
    <tableColumn id="12" xr3:uid="{7D82DDEC-B508-A949-8D07-A8E214DB66FD}" name="Required REA" dataDxfId="15"/>
    <tableColumn id="13" xr3:uid="{FEB18068-9EF4-2047-AF29-5B4C645EA69D}" name="Actual REA" dataDxfId="14"/>
    <tableColumn id="14" xr3:uid="{29083573-A770-B743-9FB1-7AA8FBF1CB9B}" name="REA Adjust." dataDxfId="13"/>
    <tableColumn id="15" xr3:uid="{E13DB711-EBA8-E648-9606-DD637CC031A8}" name="KPH" dataDxfId="12"/>
    <tableColumn id="16" xr3:uid="{0E2CC087-A2A6-CE4A-9250-875132B1CDE5}" name="KPH Adjust." dataDxfId="11"/>
    <tableColumn id="17" xr3:uid="{45A06FC4-0132-EE47-AE27-B4EB7583CCA0}" name="Final YG" dataDxfId="10"/>
    <tableColumn id="18" xr3:uid="{BFEF6E75-3699-9C43-AD2D-D7058D45991D}" name="Maturity" dataDxfId="9"/>
    <tableColumn id="19" xr3:uid="{5E97DCD4-B162-1446-8F59-1E71AC011F4E}" name="Marbling" dataDxfId="8"/>
    <tableColumn id="21" xr3:uid="{14214149-B14A-A042-931D-33EC984AF206}" name="Quality Grade" dataDxfId="7"/>
    <tableColumn id="22" xr3:uid="{69A25CA8-1BEF-DB41-9F45-281E95B2A820}" name="Base Price" dataDxfId="6"/>
    <tableColumn id="23" xr3:uid="{A495241E-7106-ED44-B6A9-BF918A917F81}" name="Quality Prem/ Disc" dataDxfId="5"/>
    <tableColumn id="24" xr3:uid="{242B0E71-20F9-9D41-B47D-7B6E188CE6C7}" name="YG Prem/ Disc" dataDxfId="4"/>
    <tableColumn id="25" xr3:uid="{85BD0EE8-FCF2-EA4F-9F45-8B122B89791C}" name="Weight/ Quality Disc" dataDxfId="3"/>
    <tableColumn id="26" xr3:uid="{20F95C6E-F29C-E947-8F4C-D49DE6B804EA}" name="Final Price per CWT" dataDxfId="2">
      <calculatedColumnFormula>Table2[[#This Row],[Base Price]]+Table2[[#This Row],[Quality Prem/ Disc]]+Table2[[#This Row],[YG Prem/ Disc]]+Table2[[#This Row],[Weight/ Quality Disc]]</calculatedColumnFormula>
    </tableColumn>
    <tableColumn id="27" xr3:uid="{A085DBFB-FDC3-8C41-9DA5-D31AB264ACEE}" name="CBCIA GS / CM" dataDxfId="1"/>
    <tableColumn id="28" xr3:uid="{1B1B250B-85BA-944A-9D98-F54F42377E47}" name="Carcass Ranking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1688A-DD96-C443-AA87-A1CEF0A9E011}">
  <dimension ref="A1:X54"/>
  <sheetViews>
    <sheetView tabSelected="1" topLeftCell="L1" zoomScale="130" zoomScaleNormal="130" workbookViewId="0">
      <selection activeCell="X4" sqref="X4:X10"/>
    </sheetView>
  </sheetViews>
  <sheetFormatPr baseColWidth="10" defaultRowHeight="16" x14ac:dyDescent="0.2"/>
  <cols>
    <col min="1" max="1" width="4.5" customWidth="1"/>
    <col min="2" max="2" width="20.5" bestFit="1" customWidth="1"/>
    <col min="3" max="3" width="18.6640625" customWidth="1"/>
    <col min="4" max="4" width="6.5" customWidth="1"/>
    <col min="5" max="5" width="8" customWidth="1"/>
    <col min="6" max="6" width="7.33203125" customWidth="1"/>
    <col min="7" max="7" width="10" customWidth="1"/>
    <col min="8" max="8" width="6" customWidth="1"/>
    <col min="9" max="9" width="10.83203125" customWidth="1"/>
    <col min="10" max="10" width="8.6640625" customWidth="1"/>
    <col min="11" max="14" width="8.83203125" customWidth="1"/>
    <col min="15" max="15" width="9.83203125" customWidth="1"/>
    <col min="16" max="16" width="11.5" customWidth="1"/>
    <col min="17" max="17" width="11.1640625" customWidth="1"/>
    <col min="18" max="22" width="8.83203125" customWidth="1"/>
    <col min="23" max="23" width="7.5" bestFit="1" customWidth="1"/>
  </cols>
  <sheetData>
    <row r="1" spans="1:24" ht="19" x14ac:dyDescent="0.25">
      <c r="A1" s="1" t="s">
        <v>47</v>
      </c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1"/>
      <c r="O1" s="1"/>
      <c r="P1" s="1"/>
      <c r="Q1" s="4"/>
      <c r="R1" s="4"/>
      <c r="S1" s="4"/>
      <c r="T1" s="4"/>
      <c r="U1" s="4"/>
      <c r="V1" s="5"/>
      <c r="W1" s="4"/>
    </row>
    <row r="2" spans="1:24" ht="19" x14ac:dyDescent="0.25">
      <c r="A2" s="1" t="s">
        <v>46</v>
      </c>
      <c r="B2" s="1"/>
      <c r="C2" s="1"/>
      <c r="D2" s="1"/>
      <c r="E2" s="1"/>
      <c r="F2" s="1"/>
      <c r="G2" s="2"/>
      <c r="H2" s="3"/>
      <c r="I2" s="3"/>
      <c r="J2" s="3"/>
      <c r="K2" s="3"/>
      <c r="L2" s="3"/>
      <c r="M2" s="3"/>
      <c r="N2" s="1"/>
      <c r="O2" s="1"/>
      <c r="P2" s="1"/>
      <c r="Q2" s="4"/>
      <c r="R2" s="4"/>
      <c r="S2" s="4"/>
      <c r="T2" s="4"/>
      <c r="U2" s="4"/>
      <c r="V2" s="5"/>
      <c r="W2" s="4"/>
    </row>
    <row r="3" spans="1:24" ht="80" x14ac:dyDescent="0.25">
      <c r="A3" s="8" t="s">
        <v>44</v>
      </c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10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9" t="s">
        <v>12</v>
      </c>
      <c r="O3" s="9" t="s">
        <v>13</v>
      </c>
      <c r="P3" s="9" t="s">
        <v>14</v>
      </c>
      <c r="Q3" s="9" t="s">
        <v>15</v>
      </c>
      <c r="R3" s="9" t="s">
        <v>16</v>
      </c>
      <c r="S3" s="9" t="s">
        <v>17</v>
      </c>
      <c r="T3" s="9" t="s">
        <v>18</v>
      </c>
      <c r="U3" s="9" t="s">
        <v>19</v>
      </c>
      <c r="V3" s="12" t="s">
        <v>20</v>
      </c>
      <c r="W3" s="9" t="s">
        <v>21</v>
      </c>
      <c r="X3" s="13" t="s">
        <v>22</v>
      </c>
    </row>
    <row r="4" spans="1:24" s="6" customFormat="1" x14ac:dyDescent="0.2">
      <c r="A4" s="14">
        <v>11</v>
      </c>
      <c r="B4" s="22" t="s">
        <v>77</v>
      </c>
      <c r="C4" s="22" t="s">
        <v>114</v>
      </c>
      <c r="D4" s="14">
        <v>28</v>
      </c>
      <c r="E4" s="7">
        <v>1159</v>
      </c>
      <c r="F4" s="7">
        <v>690</v>
      </c>
      <c r="G4" s="15">
        <f t="shared" ref="G4:G35" si="0">(F4/E4)</f>
        <v>0.59534081104400349</v>
      </c>
      <c r="H4" s="16">
        <v>2.4</v>
      </c>
      <c r="I4" s="16">
        <v>12</v>
      </c>
      <c r="J4" s="16">
        <v>13.8</v>
      </c>
      <c r="K4" s="16">
        <v>-0.5</v>
      </c>
      <c r="L4" s="16">
        <v>2.5</v>
      </c>
      <c r="M4" s="16">
        <v>-0.2</v>
      </c>
      <c r="N4" s="16">
        <v>1.7</v>
      </c>
      <c r="O4" s="7" t="s">
        <v>23</v>
      </c>
      <c r="P4" s="17" t="s">
        <v>29</v>
      </c>
      <c r="Q4" s="17" t="s">
        <v>26</v>
      </c>
      <c r="R4" s="18">
        <v>332.53</v>
      </c>
      <c r="S4" s="18">
        <v>4.25</v>
      </c>
      <c r="T4" s="18">
        <v>3.35</v>
      </c>
      <c r="U4" s="18">
        <v>0</v>
      </c>
      <c r="V4" s="19">
        <f>Table2[[#This Row],[Base Price]]+Table2[[#This Row],[Quality Prem/ Disc]]+Table2[[#This Row],[YG Prem/ Disc]]+Table2[[#This Row],[Weight/ Quality Disc]]</f>
        <v>340.13</v>
      </c>
      <c r="W4" s="17" t="s">
        <v>27</v>
      </c>
      <c r="X4" s="20">
        <v>1</v>
      </c>
    </row>
    <row r="5" spans="1:24" s="6" customFormat="1" x14ac:dyDescent="0.2">
      <c r="A5" s="14">
        <v>19</v>
      </c>
      <c r="B5" s="22" t="s">
        <v>103</v>
      </c>
      <c r="C5" s="22" t="s">
        <v>120</v>
      </c>
      <c r="D5" s="14">
        <v>61</v>
      </c>
      <c r="E5" s="7">
        <v>1423</v>
      </c>
      <c r="F5" s="7">
        <v>879</v>
      </c>
      <c r="G5" s="15">
        <f t="shared" si="0"/>
        <v>0.61770906535488401</v>
      </c>
      <c r="H5" s="16">
        <v>2.8</v>
      </c>
      <c r="I5" s="16">
        <v>14.3</v>
      </c>
      <c r="J5" s="16">
        <v>16.100000000000001</v>
      </c>
      <c r="K5" s="16">
        <v>-0.5</v>
      </c>
      <c r="L5" s="16">
        <v>3</v>
      </c>
      <c r="M5" s="16">
        <v>-0.1</v>
      </c>
      <c r="N5" s="16">
        <v>2.1999999999999997</v>
      </c>
      <c r="O5" s="7" t="s">
        <v>23</v>
      </c>
      <c r="P5" s="17" t="s">
        <v>30</v>
      </c>
      <c r="Q5" s="17" t="s">
        <v>26</v>
      </c>
      <c r="R5" s="18">
        <v>332.53</v>
      </c>
      <c r="S5" s="18">
        <v>4.25</v>
      </c>
      <c r="T5" s="18">
        <v>1.77</v>
      </c>
      <c r="U5" s="18">
        <v>0</v>
      </c>
      <c r="V5" s="18">
        <f>Table2[[#This Row],[Base Price]]+Table2[[#This Row],[Quality Prem/ Disc]]+Table2[[#This Row],[YG Prem/ Disc]]+Table2[[#This Row],[Weight/ Quality Disc]]</f>
        <v>338.54999999999995</v>
      </c>
      <c r="W5" s="17" t="s">
        <v>24</v>
      </c>
      <c r="X5" s="20">
        <v>2</v>
      </c>
    </row>
    <row r="6" spans="1:24" s="6" customFormat="1" x14ac:dyDescent="0.2">
      <c r="A6" s="14">
        <v>28</v>
      </c>
      <c r="B6" s="22" t="s">
        <v>92</v>
      </c>
      <c r="C6" s="22" t="s">
        <v>106</v>
      </c>
      <c r="D6" s="14">
        <v>46</v>
      </c>
      <c r="E6" s="7">
        <v>1368</v>
      </c>
      <c r="F6" s="7">
        <v>845</v>
      </c>
      <c r="G6" s="15">
        <f t="shared" si="0"/>
        <v>0.61769005847953218</v>
      </c>
      <c r="H6" s="16">
        <v>3.9</v>
      </c>
      <c r="I6" s="16">
        <v>13.9</v>
      </c>
      <c r="J6" s="16">
        <v>17.100000000000001</v>
      </c>
      <c r="K6" s="16">
        <v>-1</v>
      </c>
      <c r="L6" s="16">
        <v>3</v>
      </c>
      <c r="M6" s="16">
        <v>-0.1</v>
      </c>
      <c r="N6" s="16">
        <v>2.8</v>
      </c>
      <c r="O6" s="7" t="s">
        <v>23</v>
      </c>
      <c r="P6" s="17" t="s">
        <v>29</v>
      </c>
      <c r="Q6" s="17" t="s">
        <v>26</v>
      </c>
      <c r="R6" s="18">
        <v>332.53</v>
      </c>
      <c r="S6" s="18">
        <v>4.25</v>
      </c>
      <c r="T6" s="18">
        <v>1.38</v>
      </c>
      <c r="U6" s="18">
        <v>0</v>
      </c>
      <c r="V6" s="18">
        <f>Table2[[#This Row],[Base Price]]+Table2[[#This Row],[Quality Prem/ Disc]]+Table2[[#This Row],[YG Prem/ Disc]]+Table2[[#This Row],[Weight/ Quality Disc]]</f>
        <v>338.15999999999997</v>
      </c>
      <c r="W6" s="17" t="s">
        <v>24</v>
      </c>
      <c r="X6" s="20">
        <v>3</v>
      </c>
    </row>
    <row r="7" spans="1:24" s="6" customFormat="1" x14ac:dyDescent="0.2">
      <c r="A7" s="14">
        <v>45</v>
      </c>
      <c r="B7" s="22" t="s">
        <v>94</v>
      </c>
      <c r="C7" s="22" t="s">
        <v>106</v>
      </c>
      <c r="D7" s="14">
        <v>49</v>
      </c>
      <c r="E7" s="7">
        <v>1341</v>
      </c>
      <c r="F7" s="7">
        <v>810</v>
      </c>
      <c r="G7" s="15">
        <f t="shared" si="0"/>
        <v>0.60402684563758391</v>
      </c>
      <c r="H7" s="16">
        <v>3.2</v>
      </c>
      <c r="I7" s="16">
        <v>13.5</v>
      </c>
      <c r="J7" s="16">
        <v>13.8</v>
      </c>
      <c r="K7" s="16">
        <v>-0.1</v>
      </c>
      <c r="L7" s="16">
        <v>2.5</v>
      </c>
      <c r="M7" s="16">
        <v>-0.2</v>
      </c>
      <c r="N7" s="16">
        <v>2.9</v>
      </c>
      <c r="O7" s="7" t="s">
        <v>23</v>
      </c>
      <c r="P7" s="17" t="s">
        <v>25</v>
      </c>
      <c r="Q7" s="17" t="s">
        <v>26</v>
      </c>
      <c r="R7" s="18">
        <v>332.53</v>
      </c>
      <c r="S7" s="18">
        <v>4.25</v>
      </c>
      <c r="T7" s="18">
        <v>1.38</v>
      </c>
      <c r="U7" s="18">
        <v>0</v>
      </c>
      <c r="V7" s="18">
        <f>Table2[[#This Row],[Base Price]]+Table2[[#This Row],[Quality Prem/ Disc]]+Table2[[#This Row],[YG Prem/ Disc]]+Table2[[#This Row],[Weight/ Quality Disc]]</f>
        <v>338.15999999999997</v>
      </c>
      <c r="W7" s="17" t="s">
        <v>27</v>
      </c>
      <c r="X7" s="20">
        <v>4</v>
      </c>
    </row>
    <row r="8" spans="1:24" s="6" customFormat="1" x14ac:dyDescent="0.2">
      <c r="A8" s="14">
        <v>27</v>
      </c>
      <c r="B8" s="22" t="s">
        <v>84</v>
      </c>
      <c r="C8" s="22" t="s">
        <v>117</v>
      </c>
      <c r="D8" s="14">
        <v>37</v>
      </c>
      <c r="E8" s="7">
        <v>1192</v>
      </c>
      <c r="F8" s="7">
        <v>701</v>
      </c>
      <c r="G8" s="15">
        <f t="shared" si="0"/>
        <v>0.58808724832214765</v>
      </c>
      <c r="H8" s="16">
        <v>3.2</v>
      </c>
      <c r="I8" s="16">
        <v>12.2</v>
      </c>
      <c r="J8" s="16">
        <v>10.7</v>
      </c>
      <c r="K8" s="16">
        <v>0.5</v>
      </c>
      <c r="L8" s="16">
        <v>2.5</v>
      </c>
      <c r="M8" s="16">
        <v>-0.2</v>
      </c>
      <c r="N8" s="16">
        <v>3.5</v>
      </c>
      <c r="O8" s="7" t="s">
        <v>23</v>
      </c>
      <c r="P8" s="17" t="s">
        <v>29</v>
      </c>
      <c r="Q8" s="17" t="s">
        <v>26</v>
      </c>
      <c r="R8" s="18">
        <v>332.53</v>
      </c>
      <c r="S8" s="18">
        <v>4.25</v>
      </c>
      <c r="T8" s="18">
        <v>0</v>
      </c>
      <c r="U8" s="18">
        <v>0</v>
      </c>
      <c r="V8" s="18">
        <f>Table2[[#This Row],[Base Price]]+Table2[[#This Row],[Quality Prem/ Disc]]+Table2[[#This Row],[YG Prem/ Disc]]+Table2[[#This Row],[Weight/ Quality Disc]]</f>
        <v>336.78</v>
      </c>
      <c r="W8" s="17" t="s">
        <v>24</v>
      </c>
      <c r="X8" s="20">
        <v>5</v>
      </c>
    </row>
    <row r="9" spans="1:24" s="6" customFormat="1" x14ac:dyDescent="0.2">
      <c r="A9" s="14">
        <v>1</v>
      </c>
      <c r="B9" s="22" t="s">
        <v>55</v>
      </c>
      <c r="C9" s="22" t="s">
        <v>107</v>
      </c>
      <c r="D9" s="14">
        <v>1</v>
      </c>
      <c r="E9" s="7">
        <v>1360</v>
      </c>
      <c r="F9" s="7">
        <v>856</v>
      </c>
      <c r="G9" s="15">
        <f t="shared" si="0"/>
        <v>0.62941176470588234</v>
      </c>
      <c r="H9" s="16">
        <v>2.8</v>
      </c>
      <c r="I9" s="16">
        <v>14</v>
      </c>
      <c r="J9" s="16">
        <v>18.5</v>
      </c>
      <c r="K9" s="16">
        <v>-1.4</v>
      </c>
      <c r="L9" s="16">
        <v>2.5</v>
      </c>
      <c r="M9" s="16">
        <v>-0.2</v>
      </c>
      <c r="N9" s="16">
        <v>1.2</v>
      </c>
      <c r="O9" s="7" t="s">
        <v>23</v>
      </c>
      <c r="P9" s="17" t="s">
        <v>39</v>
      </c>
      <c r="Q9" s="17" t="s">
        <v>32</v>
      </c>
      <c r="R9" s="18">
        <v>332.53</v>
      </c>
      <c r="S9" s="18">
        <v>0</v>
      </c>
      <c r="T9" s="18">
        <v>3.35</v>
      </c>
      <c r="U9" s="18">
        <v>0</v>
      </c>
      <c r="V9" s="18">
        <f>Table2[[#This Row],[Base Price]]+Table2[[#This Row],[Quality Prem/ Disc]]+Table2[[#This Row],[YG Prem/ Disc]]+Table2[[#This Row],[Weight/ Quality Disc]]</f>
        <v>335.88</v>
      </c>
      <c r="W9" s="17" t="s">
        <v>24</v>
      </c>
      <c r="X9" s="20">
        <v>6</v>
      </c>
    </row>
    <row r="10" spans="1:24" s="6" customFormat="1" x14ac:dyDescent="0.2">
      <c r="A10" s="14">
        <v>43</v>
      </c>
      <c r="B10" s="22" t="s">
        <v>74</v>
      </c>
      <c r="C10" s="22" t="s">
        <v>116</v>
      </c>
      <c r="D10" s="14">
        <v>25</v>
      </c>
      <c r="E10" s="7">
        <v>1117</v>
      </c>
      <c r="F10" s="7">
        <v>663</v>
      </c>
      <c r="G10" s="15">
        <f t="shared" si="0"/>
        <v>0.59355416293643692</v>
      </c>
      <c r="H10" s="16">
        <v>2.8</v>
      </c>
      <c r="I10" s="16">
        <v>11.7</v>
      </c>
      <c r="J10" s="16">
        <v>15.1</v>
      </c>
      <c r="K10" s="16">
        <v>-1</v>
      </c>
      <c r="L10" s="16">
        <v>2</v>
      </c>
      <c r="M10" s="16">
        <v>-0.3</v>
      </c>
      <c r="N10" s="16">
        <v>1.4999999999999998</v>
      </c>
      <c r="O10" s="7" t="s">
        <v>23</v>
      </c>
      <c r="P10" s="17" t="s">
        <v>36</v>
      </c>
      <c r="Q10" s="17" t="s">
        <v>32</v>
      </c>
      <c r="R10" s="18">
        <v>332.53</v>
      </c>
      <c r="S10" s="18">
        <v>0</v>
      </c>
      <c r="T10" s="18">
        <v>3.35</v>
      </c>
      <c r="U10" s="18">
        <v>0</v>
      </c>
      <c r="V10" s="18">
        <f>Table2[[#This Row],[Base Price]]+Table2[[#This Row],[Quality Prem/ Disc]]+Table2[[#This Row],[YG Prem/ Disc]]+Table2[[#This Row],[Weight/ Quality Disc]]</f>
        <v>335.88</v>
      </c>
      <c r="W10" s="17" t="s">
        <v>24</v>
      </c>
      <c r="X10" s="20">
        <v>7</v>
      </c>
    </row>
    <row r="11" spans="1:24" s="6" customFormat="1" x14ac:dyDescent="0.2">
      <c r="A11" s="14">
        <v>4</v>
      </c>
      <c r="B11" s="22" t="s">
        <v>60</v>
      </c>
      <c r="C11" s="22" t="s">
        <v>110</v>
      </c>
      <c r="D11" s="14">
        <v>9</v>
      </c>
      <c r="E11" s="7">
        <v>1287</v>
      </c>
      <c r="F11" s="7">
        <v>798</v>
      </c>
      <c r="G11" s="15">
        <f t="shared" si="0"/>
        <v>0.62004662004662003</v>
      </c>
      <c r="H11" s="16">
        <v>2.2999999999999998</v>
      </c>
      <c r="I11" s="16">
        <v>13.3</v>
      </c>
      <c r="J11" s="16">
        <v>13.9</v>
      </c>
      <c r="K11" s="16">
        <v>-0.2</v>
      </c>
      <c r="L11" s="16">
        <v>2</v>
      </c>
      <c r="M11" s="16">
        <v>-0.3</v>
      </c>
      <c r="N11" s="16">
        <v>1.7999999999999996</v>
      </c>
      <c r="O11" s="7" t="s">
        <v>23</v>
      </c>
      <c r="P11" s="17" t="s">
        <v>33</v>
      </c>
      <c r="Q11" s="17" t="s">
        <v>32</v>
      </c>
      <c r="R11" s="18">
        <v>332.53</v>
      </c>
      <c r="S11" s="18">
        <v>0</v>
      </c>
      <c r="T11" s="18">
        <v>3.35</v>
      </c>
      <c r="U11" s="18">
        <v>0</v>
      </c>
      <c r="V11" s="18">
        <f>Table2[[#This Row],[Base Price]]+Table2[[#This Row],[Quality Prem/ Disc]]+Table2[[#This Row],[YG Prem/ Disc]]+Table2[[#This Row],[Weight/ Quality Disc]]</f>
        <v>335.88</v>
      </c>
      <c r="W11" s="17" t="s">
        <v>24</v>
      </c>
      <c r="X11" s="20">
        <v>8</v>
      </c>
    </row>
    <row r="12" spans="1:24" s="6" customFormat="1" x14ac:dyDescent="0.2">
      <c r="A12" s="14">
        <v>42</v>
      </c>
      <c r="B12" s="22" t="s">
        <v>72</v>
      </c>
      <c r="C12" s="22" t="s">
        <v>115</v>
      </c>
      <c r="D12" s="14">
        <v>22</v>
      </c>
      <c r="E12" s="7">
        <v>1233</v>
      </c>
      <c r="F12" s="7">
        <v>654</v>
      </c>
      <c r="G12" s="15">
        <f t="shared" si="0"/>
        <v>0.53041362530413627</v>
      </c>
      <c r="H12" s="16">
        <v>2.1</v>
      </c>
      <c r="I12" s="16">
        <v>11.6</v>
      </c>
      <c r="J12" s="16">
        <v>11.7</v>
      </c>
      <c r="K12" s="16">
        <v>0</v>
      </c>
      <c r="L12" s="16">
        <v>2</v>
      </c>
      <c r="M12" s="16">
        <v>-0.3</v>
      </c>
      <c r="N12" s="16">
        <v>1.8</v>
      </c>
      <c r="O12" s="7" t="s">
        <v>23</v>
      </c>
      <c r="P12" s="17" t="s">
        <v>39</v>
      </c>
      <c r="Q12" s="17" t="s">
        <v>32</v>
      </c>
      <c r="R12" s="18">
        <v>332.53</v>
      </c>
      <c r="S12" s="18">
        <v>0</v>
      </c>
      <c r="T12" s="18">
        <v>3.35</v>
      </c>
      <c r="U12" s="18">
        <v>0</v>
      </c>
      <c r="V12" s="18">
        <f>Table2[[#This Row],[Base Price]]+Table2[[#This Row],[Quality Prem/ Disc]]+Table2[[#This Row],[YG Prem/ Disc]]+Table2[[#This Row],[Weight/ Quality Disc]]</f>
        <v>335.88</v>
      </c>
      <c r="W12" s="17" t="s">
        <v>24</v>
      </c>
      <c r="X12" s="20">
        <v>9</v>
      </c>
    </row>
    <row r="13" spans="1:24" s="6" customFormat="1" x14ac:dyDescent="0.2">
      <c r="A13" s="14">
        <v>25</v>
      </c>
      <c r="B13" s="22" t="s">
        <v>79</v>
      </c>
      <c r="C13" s="22" t="s">
        <v>112</v>
      </c>
      <c r="D13" s="14">
        <v>30</v>
      </c>
      <c r="E13" s="7">
        <v>1121</v>
      </c>
      <c r="F13" s="7">
        <v>650</v>
      </c>
      <c r="G13" s="15">
        <f t="shared" si="0"/>
        <v>0.57983942908117747</v>
      </c>
      <c r="H13" s="16">
        <v>2.6</v>
      </c>
      <c r="I13" s="16">
        <v>11.6</v>
      </c>
      <c r="J13" s="16">
        <v>12.8</v>
      </c>
      <c r="K13" s="16">
        <v>-0.4</v>
      </c>
      <c r="L13" s="16">
        <v>2.5</v>
      </c>
      <c r="M13" s="16">
        <v>-0.2</v>
      </c>
      <c r="N13" s="16">
        <v>2</v>
      </c>
      <c r="O13" s="7" t="s">
        <v>23</v>
      </c>
      <c r="P13" s="17" t="s">
        <v>33</v>
      </c>
      <c r="Q13" s="17" t="s">
        <v>32</v>
      </c>
      <c r="R13" s="18">
        <v>332.53</v>
      </c>
      <c r="S13" s="18">
        <v>0</v>
      </c>
      <c r="T13" s="18">
        <v>1.77</v>
      </c>
      <c r="U13" s="18">
        <v>0</v>
      </c>
      <c r="V13" s="18">
        <f>Table2[[#This Row],[Base Price]]+Table2[[#This Row],[Quality Prem/ Disc]]+Table2[[#This Row],[YG Prem/ Disc]]+Table2[[#This Row],[Weight/ Quality Disc]]</f>
        <v>334.29999999999995</v>
      </c>
      <c r="W13" s="17" t="s">
        <v>24</v>
      </c>
      <c r="X13" s="20">
        <v>10</v>
      </c>
    </row>
    <row r="14" spans="1:24" s="6" customFormat="1" x14ac:dyDescent="0.2">
      <c r="A14" s="14">
        <v>34</v>
      </c>
      <c r="B14" s="22" t="s">
        <v>96</v>
      </c>
      <c r="C14" s="22" t="s">
        <v>113</v>
      </c>
      <c r="D14" s="7">
        <v>52</v>
      </c>
      <c r="E14" s="7">
        <v>1397</v>
      </c>
      <c r="F14" s="7">
        <v>868</v>
      </c>
      <c r="G14" s="15">
        <f t="shared" si="0"/>
        <v>0.62133142448103074</v>
      </c>
      <c r="H14" s="16">
        <v>3.2</v>
      </c>
      <c r="I14" s="16">
        <v>14.2</v>
      </c>
      <c r="J14" s="16">
        <v>16.2</v>
      </c>
      <c r="K14" s="16">
        <v>-0.6</v>
      </c>
      <c r="L14" s="16">
        <v>2.5</v>
      </c>
      <c r="M14" s="16">
        <v>-0.2</v>
      </c>
      <c r="N14" s="16">
        <v>2.4</v>
      </c>
      <c r="O14" s="7" t="s">
        <v>23</v>
      </c>
      <c r="P14" s="17" t="s">
        <v>36</v>
      </c>
      <c r="Q14" s="17" t="s">
        <v>32</v>
      </c>
      <c r="R14" s="18">
        <v>332.53</v>
      </c>
      <c r="S14" s="18">
        <v>0</v>
      </c>
      <c r="T14" s="18">
        <v>1.77</v>
      </c>
      <c r="U14" s="18">
        <v>0</v>
      </c>
      <c r="V14" s="18">
        <f>Table2[[#This Row],[Base Price]]+Table2[[#This Row],[Quality Prem/ Disc]]+Table2[[#This Row],[YG Prem/ Disc]]+Table2[[#This Row],[Weight/ Quality Disc]]</f>
        <v>334.29999999999995</v>
      </c>
      <c r="W14" s="17" t="s">
        <v>24</v>
      </c>
      <c r="X14" s="20">
        <v>11</v>
      </c>
    </row>
    <row r="15" spans="1:24" s="6" customFormat="1" x14ac:dyDescent="0.2">
      <c r="A15" s="14">
        <v>23</v>
      </c>
      <c r="B15" s="22" t="s">
        <v>63</v>
      </c>
      <c r="C15" s="22" t="s">
        <v>110</v>
      </c>
      <c r="D15" s="7">
        <v>12</v>
      </c>
      <c r="E15" s="7">
        <v>1439</v>
      </c>
      <c r="F15" s="7">
        <v>759</v>
      </c>
      <c r="G15" s="15">
        <f t="shared" si="0"/>
        <v>0.527449617790132</v>
      </c>
      <c r="H15" s="16">
        <v>2.5</v>
      </c>
      <c r="I15" s="16">
        <v>12.9</v>
      </c>
      <c r="J15" s="16">
        <v>12.3</v>
      </c>
      <c r="K15" s="16">
        <v>0.2</v>
      </c>
      <c r="L15" s="16">
        <v>2</v>
      </c>
      <c r="M15" s="16">
        <v>-0.3</v>
      </c>
      <c r="N15" s="16">
        <v>2.4000000000000004</v>
      </c>
      <c r="O15" s="7" t="s">
        <v>23</v>
      </c>
      <c r="P15" s="17" t="s">
        <v>35</v>
      </c>
      <c r="Q15" s="17" t="s">
        <v>32</v>
      </c>
      <c r="R15" s="18">
        <v>332.53</v>
      </c>
      <c r="S15" s="18">
        <v>0</v>
      </c>
      <c r="T15" s="18">
        <v>1.77</v>
      </c>
      <c r="U15" s="18">
        <v>0</v>
      </c>
      <c r="V15" s="18">
        <f>Table2[[#This Row],[Base Price]]+Table2[[#This Row],[Quality Prem/ Disc]]+Table2[[#This Row],[YG Prem/ Disc]]+Table2[[#This Row],[Weight/ Quality Disc]]</f>
        <v>334.29999999999995</v>
      </c>
      <c r="W15" s="17" t="s">
        <v>24</v>
      </c>
      <c r="X15" s="20">
        <v>12</v>
      </c>
    </row>
    <row r="16" spans="1:24" s="6" customFormat="1" x14ac:dyDescent="0.2">
      <c r="A16" s="14">
        <v>41</v>
      </c>
      <c r="B16" s="22" t="s">
        <v>65</v>
      </c>
      <c r="C16" s="22" t="s">
        <v>110</v>
      </c>
      <c r="D16" s="7">
        <v>14</v>
      </c>
      <c r="E16" s="7">
        <v>1310</v>
      </c>
      <c r="F16" s="7">
        <v>815</v>
      </c>
      <c r="G16" s="15">
        <f t="shared" si="0"/>
        <v>0.62213740458015265</v>
      </c>
      <c r="H16" s="16">
        <v>2.7</v>
      </c>
      <c r="I16" s="16">
        <v>13.5</v>
      </c>
      <c r="J16" s="16">
        <v>13.8</v>
      </c>
      <c r="K16" s="16">
        <v>-0.1</v>
      </c>
      <c r="L16" s="16">
        <v>3</v>
      </c>
      <c r="M16" s="16">
        <v>-0.1</v>
      </c>
      <c r="N16" s="16">
        <v>2.5</v>
      </c>
      <c r="O16" s="7" t="s">
        <v>23</v>
      </c>
      <c r="P16" s="17" t="s">
        <v>51</v>
      </c>
      <c r="Q16" s="17" t="s">
        <v>32</v>
      </c>
      <c r="R16" s="18">
        <v>332.53</v>
      </c>
      <c r="S16" s="18">
        <v>0</v>
      </c>
      <c r="T16" s="18">
        <v>1.38</v>
      </c>
      <c r="U16" s="18">
        <v>0</v>
      </c>
      <c r="V16" s="18">
        <f>Table2[[#This Row],[Base Price]]+Table2[[#This Row],[Quality Prem/ Disc]]+Table2[[#This Row],[YG Prem/ Disc]]+Table2[[#This Row],[Weight/ Quality Disc]]</f>
        <v>333.90999999999997</v>
      </c>
      <c r="W16" s="17" t="s">
        <v>24</v>
      </c>
      <c r="X16" s="20">
        <v>13</v>
      </c>
    </row>
    <row r="17" spans="1:24" s="6" customFormat="1" x14ac:dyDescent="0.2">
      <c r="A17" s="14">
        <v>50</v>
      </c>
      <c r="B17" s="23" t="s">
        <v>56</v>
      </c>
      <c r="C17" s="23" t="s">
        <v>107</v>
      </c>
      <c r="D17" s="7">
        <v>2</v>
      </c>
      <c r="E17" s="7">
        <v>1300</v>
      </c>
      <c r="F17" s="7">
        <v>816</v>
      </c>
      <c r="G17" s="15">
        <f t="shared" si="0"/>
        <v>0.62769230769230766</v>
      </c>
      <c r="H17" s="16">
        <v>3</v>
      </c>
      <c r="I17" s="16">
        <v>13.5</v>
      </c>
      <c r="J17" s="16">
        <v>13.8</v>
      </c>
      <c r="K17" s="16">
        <v>-0.1</v>
      </c>
      <c r="L17" s="16">
        <v>2</v>
      </c>
      <c r="M17" s="16">
        <v>-0.3</v>
      </c>
      <c r="N17" s="16">
        <v>2.6</v>
      </c>
      <c r="O17" s="7" t="s">
        <v>23</v>
      </c>
      <c r="P17" s="17" t="s">
        <v>37</v>
      </c>
      <c r="Q17" s="17" t="s">
        <v>32</v>
      </c>
      <c r="R17" s="18">
        <v>332.53</v>
      </c>
      <c r="S17" s="18">
        <v>0</v>
      </c>
      <c r="T17" s="18">
        <v>1.38</v>
      </c>
      <c r="U17" s="18">
        <v>0</v>
      </c>
      <c r="V17" s="18">
        <f>Table2[[#This Row],[Base Price]]+Table2[[#This Row],[Quality Prem/ Disc]]+Table2[[#This Row],[YG Prem/ Disc]]+Table2[[#This Row],[Weight/ Quality Disc]]</f>
        <v>333.90999999999997</v>
      </c>
      <c r="W17" s="17" t="s">
        <v>24</v>
      </c>
      <c r="X17" s="20">
        <v>14</v>
      </c>
    </row>
    <row r="18" spans="1:24" s="6" customFormat="1" x14ac:dyDescent="0.2">
      <c r="A18" s="14">
        <v>40</v>
      </c>
      <c r="B18" s="24" t="s">
        <v>58</v>
      </c>
      <c r="C18" s="24" t="s">
        <v>107</v>
      </c>
      <c r="D18" s="7">
        <v>6</v>
      </c>
      <c r="E18" s="7">
        <v>1377</v>
      </c>
      <c r="F18" s="7">
        <v>818</v>
      </c>
      <c r="G18" s="15">
        <f t="shared" si="0"/>
        <v>0.59404502541757442</v>
      </c>
      <c r="H18" s="16">
        <v>3</v>
      </c>
      <c r="I18" s="16">
        <v>13.6</v>
      </c>
      <c r="J18" s="16">
        <v>14.4</v>
      </c>
      <c r="K18" s="16">
        <v>-0.2</v>
      </c>
      <c r="L18" s="16">
        <v>2.5</v>
      </c>
      <c r="M18" s="16">
        <v>-0.2</v>
      </c>
      <c r="N18" s="16">
        <v>2.5999999999999996</v>
      </c>
      <c r="O18" s="7" t="s">
        <v>23</v>
      </c>
      <c r="P18" s="17" t="s">
        <v>35</v>
      </c>
      <c r="Q18" s="17" t="s">
        <v>32</v>
      </c>
      <c r="R18" s="18">
        <v>332.53</v>
      </c>
      <c r="S18" s="18">
        <v>0</v>
      </c>
      <c r="T18" s="18">
        <v>1.38</v>
      </c>
      <c r="U18" s="18">
        <v>0</v>
      </c>
      <c r="V18" s="18">
        <f>Table2[[#This Row],[Base Price]]+Table2[[#This Row],[Quality Prem/ Disc]]+Table2[[#This Row],[YG Prem/ Disc]]+Table2[[#This Row],[Weight/ Quality Disc]]</f>
        <v>333.90999999999997</v>
      </c>
      <c r="W18" s="17" t="s">
        <v>24</v>
      </c>
      <c r="X18" s="20">
        <v>15</v>
      </c>
    </row>
    <row r="19" spans="1:24" s="6" customFormat="1" x14ac:dyDescent="0.2">
      <c r="A19" s="14">
        <v>18</v>
      </c>
      <c r="B19" s="22" t="s">
        <v>73</v>
      </c>
      <c r="C19" s="22" t="s">
        <v>115</v>
      </c>
      <c r="D19" s="7">
        <v>23</v>
      </c>
      <c r="E19" s="7">
        <v>1302</v>
      </c>
      <c r="F19" s="7">
        <v>790</v>
      </c>
      <c r="G19" s="15">
        <f t="shared" si="0"/>
        <v>0.60675883256528418</v>
      </c>
      <c r="H19" s="16">
        <v>3.1</v>
      </c>
      <c r="I19" s="16">
        <v>13.2</v>
      </c>
      <c r="J19" s="16">
        <v>14</v>
      </c>
      <c r="K19" s="16">
        <v>-0.2</v>
      </c>
      <c r="L19" s="16">
        <v>2</v>
      </c>
      <c r="M19" s="16">
        <v>-0.3</v>
      </c>
      <c r="N19" s="16">
        <v>2.6</v>
      </c>
      <c r="O19" s="7" t="s">
        <v>23</v>
      </c>
      <c r="P19" s="17" t="s">
        <v>39</v>
      </c>
      <c r="Q19" s="17" t="s">
        <v>32</v>
      </c>
      <c r="R19" s="18">
        <v>332.53</v>
      </c>
      <c r="S19" s="18">
        <v>0</v>
      </c>
      <c r="T19" s="18">
        <v>1.38</v>
      </c>
      <c r="U19" s="18">
        <v>0</v>
      </c>
      <c r="V19" s="18">
        <f>Table2[[#This Row],[Base Price]]+Table2[[#This Row],[Quality Prem/ Disc]]+Table2[[#This Row],[YG Prem/ Disc]]+Table2[[#This Row],[Weight/ Quality Disc]]</f>
        <v>333.90999999999997</v>
      </c>
      <c r="W19" s="17" t="s">
        <v>24</v>
      </c>
      <c r="X19" s="20">
        <v>16</v>
      </c>
    </row>
    <row r="20" spans="1:24" s="6" customFormat="1" x14ac:dyDescent="0.2">
      <c r="A20" s="14">
        <v>2</v>
      </c>
      <c r="B20" s="22" t="s">
        <v>78</v>
      </c>
      <c r="C20" s="22" t="s">
        <v>114</v>
      </c>
      <c r="D20" s="7">
        <v>29</v>
      </c>
      <c r="E20" s="7">
        <v>1116</v>
      </c>
      <c r="F20" s="7">
        <v>707</v>
      </c>
      <c r="G20" s="15">
        <f t="shared" si="0"/>
        <v>0.63351254480286734</v>
      </c>
      <c r="H20" s="16">
        <v>3</v>
      </c>
      <c r="I20" s="16">
        <v>12.2</v>
      </c>
      <c r="J20" s="16">
        <v>13</v>
      </c>
      <c r="K20" s="16">
        <v>-0.2</v>
      </c>
      <c r="L20" s="16">
        <v>3</v>
      </c>
      <c r="M20" s="16">
        <v>-0.1</v>
      </c>
      <c r="N20" s="16">
        <v>2.6999999999999997</v>
      </c>
      <c r="O20" s="7" t="s">
        <v>23</v>
      </c>
      <c r="P20" s="17" t="s">
        <v>33</v>
      </c>
      <c r="Q20" s="17" t="s">
        <v>32</v>
      </c>
      <c r="R20" s="18">
        <v>332.53</v>
      </c>
      <c r="S20" s="18">
        <v>0</v>
      </c>
      <c r="T20" s="18">
        <v>1.38</v>
      </c>
      <c r="U20" s="18">
        <v>0</v>
      </c>
      <c r="V20" s="18">
        <f>Table2[[#This Row],[Base Price]]+Table2[[#This Row],[Quality Prem/ Disc]]+Table2[[#This Row],[YG Prem/ Disc]]+Table2[[#This Row],[Weight/ Quality Disc]]</f>
        <v>333.90999999999997</v>
      </c>
      <c r="W20" s="17" t="s">
        <v>24</v>
      </c>
      <c r="X20" s="20">
        <v>17</v>
      </c>
    </row>
    <row r="21" spans="1:24" s="6" customFormat="1" x14ac:dyDescent="0.2">
      <c r="A21" s="14">
        <v>47</v>
      </c>
      <c r="B21" s="22" t="s">
        <v>70</v>
      </c>
      <c r="C21" s="22" t="s">
        <v>115</v>
      </c>
      <c r="D21" s="7">
        <v>20</v>
      </c>
      <c r="E21" s="7">
        <v>1296</v>
      </c>
      <c r="F21" s="7">
        <v>818</v>
      </c>
      <c r="G21" s="15">
        <f t="shared" si="0"/>
        <v>0.63117283950617287</v>
      </c>
      <c r="H21" s="16">
        <v>3</v>
      </c>
      <c r="I21" s="16">
        <v>13.6</v>
      </c>
      <c r="J21" s="16">
        <v>13.9</v>
      </c>
      <c r="K21" s="16">
        <v>-0.1</v>
      </c>
      <c r="L21" s="16">
        <v>2.5</v>
      </c>
      <c r="M21" s="16">
        <v>-0.2</v>
      </c>
      <c r="N21" s="16">
        <v>2.6999999999999997</v>
      </c>
      <c r="O21" s="7" t="s">
        <v>23</v>
      </c>
      <c r="P21" s="17" t="s">
        <v>33</v>
      </c>
      <c r="Q21" s="17" t="s">
        <v>32</v>
      </c>
      <c r="R21" s="18">
        <v>332.53</v>
      </c>
      <c r="S21" s="18">
        <v>0</v>
      </c>
      <c r="T21" s="18">
        <v>1.38</v>
      </c>
      <c r="U21" s="18">
        <v>0</v>
      </c>
      <c r="V21" s="18">
        <f>Table2[[#This Row],[Base Price]]+Table2[[#This Row],[Quality Prem/ Disc]]+Table2[[#This Row],[YG Prem/ Disc]]+Table2[[#This Row],[Weight/ Quality Disc]]</f>
        <v>333.90999999999997</v>
      </c>
      <c r="W21" s="17" t="s">
        <v>24</v>
      </c>
      <c r="X21" s="20">
        <v>18</v>
      </c>
    </row>
    <row r="22" spans="1:24" s="6" customFormat="1" x14ac:dyDescent="0.2">
      <c r="A22" s="14">
        <v>22</v>
      </c>
      <c r="B22" s="22" t="s">
        <v>62</v>
      </c>
      <c r="C22" s="22" t="s">
        <v>110</v>
      </c>
      <c r="D22" s="7">
        <v>11</v>
      </c>
      <c r="E22" s="7">
        <v>1281</v>
      </c>
      <c r="F22" s="7">
        <v>780</v>
      </c>
      <c r="G22" s="15">
        <f t="shared" si="0"/>
        <v>0.6088992974238876</v>
      </c>
      <c r="H22" s="16">
        <v>3.3</v>
      </c>
      <c r="I22" s="16">
        <v>13.1</v>
      </c>
      <c r="J22" s="16">
        <v>14.2</v>
      </c>
      <c r="K22" s="16">
        <v>-0.3</v>
      </c>
      <c r="L22" s="16">
        <v>2.5</v>
      </c>
      <c r="M22" s="16">
        <v>-0.2</v>
      </c>
      <c r="N22" s="16">
        <v>2.8</v>
      </c>
      <c r="O22" s="7" t="s">
        <v>23</v>
      </c>
      <c r="P22" s="17" t="s">
        <v>33</v>
      </c>
      <c r="Q22" s="17" t="s">
        <v>32</v>
      </c>
      <c r="R22" s="18">
        <v>332.53</v>
      </c>
      <c r="S22" s="18">
        <v>0</v>
      </c>
      <c r="T22" s="18">
        <v>1.38</v>
      </c>
      <c r="U22" s="18">
        <v>0</v>
      </c>
      <c r="V22" s="18">
        <f>Table2[[#This Row],[Base Price]]+Table2[[#This Row],[Quality Prem/ Disc]]+Table2[[#This Row],[YG Prem/ Disc]]+Table2[[#This Row],[Weight/ Quality Disc]]</f>
        <v>333.90999999999997</v>
      </c>
      <c r="W22" s="17" t="s">
        <v>24</v>
      </c>
      <c r="X22" s="20">
        <v>19</v>
      </c>
    </row>
    <row r="23" spans="1:24" s="6" customFormat="1" x14ac:dyDescent="0.2">
      <c r="A23" s="14">
        <v>39</v>
      </c>
      <c r="B23" s="22" t="s">
        <v>97</v>
      </c>
      <c r="C23" s="22" t="s">
        <v>109</v>
      </c>
      <c r="D23" s="7">
        <v>53</v>
      </c>
      <c r="E23" s="7">
        <v>1155</v>
      </c>
      <c r="F23" s="7">
        <v>669</v>
      </c>
      <c r="G23" s="15">
        <f t="shared" si="0"/>
        <v>0.57922077922077919</v>
      </c>
      <c r="H23" s="16">
        <v>3</v>
      </c>
      <c r="I23" s="16">
        <v>11.8</v>
      </c>
      <c r="J23" s="16">
        <v>11.5</v>
      </c>
      <c r="K23" s="16">
        <v>0.1</v>
      </c>
      <c r="L23" s="16">
        <v>2</v>
      </c>
      <c r="M23" s="16">
        <v>-0.3</v>
      </c>
      <c r="N23" s="16">
        <v>2.8000000000000003</v>
      </c>
      <c r="O23" s="7" t="s">
        <v>23</v>
      </c>
      <c r="P23" s="17" t="s">
        <v>31</v>
      </c>
      <c r="Q23" s="17" t="s">
        <v>32</v>
      </c>
      <c r="R23" s="18">
        <v>332.53</v>
      </c>
      <c r="S23" s="18">
        <v>0</v>
      </c>
      <c r="T23" s="18">
        <v>1.38</v>
      </c>
      <c r="U23" s="18">
        <v>0</v>
      </c>
      <c r="V23" s="18">
        <f>Table2[[#This Row],[Base Price]]+Table2[[#This Row],[Quality Prem/ Disc]]+Table2[[#This Row],[YG Prem/ Disc]]+Table2[[#This Row],[Weight/ Quality Disc]]</f>
        <v>333.90999999999997</v>
      </c>
      <c r="W23" s="17" t="s">
        <v>24</v>
      </c>
      <c r="X23" s="20">
        <v>20</v>
      </c>
    </row>
    <row r="24" spans="1:24" s="6" customFormat="1" x14ac:dyDescent="0.2">
      <c r="A24" s="14">
        <v>36</v>
      </c>
      <c r="B24" s="23" t="s">
        <v>104</v>
      </c>
      <c r="C24" s="23" t="s">
        <v>118</v>
      </c>
      <c r="D24" s="7">
        <v>62</v>
      </c>
      <c r="E24" s="7">
        <v>1498</v>
      </c>
      <c r="F24" s="7">
        <v>854</v>
      </c>
      <c r="G24" s="15">
        <f t="shared" si="0"/>
        <v>0.57009345794392519</v>
      </c>
      <c r="H24" s="16">
        <v>3.1</v>
      </c>
      <c r="I24" s="16">
        <v>14</v>
      </c>
      <c r="J24" s="16">
        <v>13.9</v>
      </c>
      <c r="K24" s="16">
        <v>0</v>
      </c>
      <c r="L24" s="16">
        <v>2.5</v>
      </c>
      <c r="M24" s="16">
        <v>-0.2</v>
      </c>
      <c r="N24" s="16">
        <v>2.9</v>
      </c>
      <c r="O24" s="7" t="s">
        <v>23</v>
      </c>
      <c r="P24" s="17" t="s">
        <v>33</v>
      </c>
      <c r="Q24" s="17" t="s">
        <v>32</v>
      </c>
      <c r="R24" s="18">
        <v>332.53</v>
      </c>
      <c r="S24" s="18">
        <v>0</v>
      </c>
      <c r="T24" s="18">
        <v>1.38</v>
      </c>
      <c r="U24" s="18">
        <v>0</v>
      </c>
      <c r="V24" s="18">
        <f>Table2[[#This Row],[Base Price]]+Table2[[#This Row],[Quality Prem/ Disc]]+Table2[[#This Row],[YG Prem/ Disc]]+Table2[[#This Row],[Weight/ Quality Disc]]</f>
        <v>333.90999999999997</v>
      </c>
      <c r="W24" s="17" t="s">
        <v>24</v>
      </c>
      <c r="X24" s="20">
        <v>21</v>
      </c>
    </row>
    <row r="25" spans="1:24" s="6" customFormat="1" x14ac:dyDescent="0.2">
      <c r="A25" s="14">
        <v>30</v>
      </c>
      <c r="B25" s="23" t="s">
        <v>98</v>
      </c>
      <c r="C25" s="23" t="s">
        <v>109</v>
      </c>
      <c r="D25" s="7">
        <v>55</v>
      </c>
      <c r="E25" s="7">
        <v>1241</v>
      </c>
      <c r="F25" s="7">
        <v>770</v>
      </c>
      <c r="G25" s="15">
        <f t="shared" si="0"/>
        <v>0.6204673650282031</v>
      </c>
      <c r="H25" s="16">
        <v>3.5</v>
      </c>
      <c r="I25" s="16">
        <v>13</v>
      </c>
      <c r="J25" s="16">
        <v>13.8</v>
      </c>
      <c r="K25" s="16">
        <v>-0.2</v>
      </c>
      <c r="L25" s="16">
        <v>2</v>
      </c>
      <c r="M25" s="16">
        <v>-0.3</v>
      </c>
      <c r="N25" s="16">
        <v>3</v>
      </c>
      <c r="O25" s="7" t="s">
        <v>23</v>
      </c>
      <c r="P25" s="17" t="s">
        <v>36</v>
      </c>
      <c r="Q25" s="17" t="s">
        <v>32</v>
      </c>
      <c r="R25" s="18">
        <v>332.53</v>
      </c>
      <c r="S25" s="18">
        <v>0</v>
      </c>
      <c r="T25" s="18">
        <v>0</v>
      </c>
      <c r="U25" s="18">
        <v>0</v>
      </c>
      <c r="V25" s="18">
        <f>Table2[[#This Row],[Base Price]]+Table2[[#This Row],[Quality Prem/ Disc]]+Table2[[#This Row],[YG Prem/ Disc]]+Table2[[#This Row],[Weight/ Quality Disc]]</f>
        <v>332.53</v>
      </c>
      <c r="W25" s="17" t="s">
        <v>24</v>
      </c>
      <c r="X25" s="20">
        <v>22</v>
      </c>
    </row>
    <row r="26" spans="1:24" s="6" customFormat="1" x14ac:dyDescent="0.2">
      <c r="A26" s="14">
        <v>51</v>
      </c>
      <c r="B26" s="22" t="s">
        <v>88</v>
      </c>
      <c r="C26" s="22" t="s">
        <v>106</v>
      </c>
      <c r="D26" s="7">
        <v>42</v>
      </c>
      <c r="E26" s="7">
        <v>1140</v>
      </c>
      <c r="F26" s="7">
        <v>712</v>
      </c>
      <c r="G26" s="15">
        <f t="shared" si="0"/>
        <v>0.62456140350877198</v>
      </c>
      <c r="H26" s="16">
        <v>3.5</v>
      </c>
      <c r="I26" s="16">
        <v>12.3</v>
      </c>
      <c r="J26" s="16">
        <v>13.2</v>
      </c>
      <c r="K26" s="16">
        <v>-0.3</v>
      </c>
      <c r="L26" s="16">
        <v>3</v>
      </c>
      <c r="M26" s="16">
        <v>-0.1</v>
      </c>
      <c r="N26" s="16">
        <v>3.1</v>
      </c>
      <c r="O26" s="7" t="s">
        <v>23</v>
      </c>
      <c r="P26" s="17" t="s">
        <v>36</v>
      </c>
      <c r="Q26" s="17" t="s">
        <v>32</v>
      </c>
      <c r="R26" s="18">
        <v>332.53</v>
      </c>
      <c r="S26" s="18">
        <v>0</v>
      </c>
      <c r="T26" s="18">
        <v>0</v>
      </c>
      <c r="U26" s="18">
        <v>0</v>
      </c>
      <c r="V26" s="18">
        <f>Table2[[#This Row],[Base Price]]+Table2[[#This Row],[Quality Prem/ Disc]]+Table2[[#This Row],[YG Prem/ Disc]]+Table2[[#This Row],[Weight/ Quality Disc]]</f>
        <v>332.53</v>
      </c>
      <c r="W26" s="17" t="s">
        <v>24</v>
      </c>
      <c r="X26" s="20">
        <v>23</v>
      </c>
    </row>
    <row r="27" spans="1:24" s="6" customFormat="1" x14ac:dyDescent="0.2">
      <c r="A27" s="14">
        <v>26</v>
      </c>
      <c r="B27" s="22" t="s">
        <v>64</v>
      </c>
      <c r="C27" s="22" t="s">
        <v>110</v>
      </c>
      <c r="D27" s="7">
        <v>13</v>
      </c>
      <c r="E27" s="7">
        <v>1372</v>
      </c>
      <c r="F27" s="7">
        <v>853</v>
      </c>
      <c r="G27" s="15">
        <f t="shared" si="0"/>
        <v>0.6217201166180758</v>
      </c>
      <c r="H27" s="16">
        <v>3.1</v>
      </c>
      <c r="I27" s="16">
        <v>14</v>
      </c>
      <c r="J27" s="16">
        <v>13.5</v>
      </c>
      <c r="K27" s="16">
        <v>0.2</v>
      </c>
      <c r="L27" s="16">
        <v>3</v>
      </c>
      <c r="M27" s="16">
        <v>-0.1</v>
      </c>
      <c r="N27" s="16">
        <v>3.2</v>
      </c>
      <c r="O27" s="7" t="s">
        <v>23</v>
      </c>
      <c r="P27" s="17" t="s">
        <v>36</v>
      </c>
      <c r="Q27" s="17" t="s">
        <v>32</v>
      </c>
      <c r="R27" s="18">
        <v>332.53</v>
      </c>
      <c r="S27" s="18">
        <v>0</v>
      </c>
      <c r="T27" s="18">
        <v>0</v>
      </c>
      <c r="U27" s="18">
        <v>0</v>
      </c>
      <c r="V27" s="18">
        <f>Table2[[#This Row],[Base Price]]+Table2[[#This Row],[Quality Prem/ Disc]]+Table2[[#This Row],[YG Prem/ Disc]]+Table2[[#This Row],[Weight/ Quality Disc]]</f>
        <v>332.53</v>
      </c>
      <c r="W27" s="17" t="s">
        <v>24</v>
      </c>
      <c r="X27" s="20">
        <v>24</v>
      </c>
    </row>
    <row r="28" spans="1:24" s="6" customFormat="1" x14ac:dyDescent="0.2">
      <c r="A28" s="14">
        <v>24</v>
      </c>
      <c r="B28" s="22" t="s">
        <v>82</v>
      </c>
      <c r="C28" s="22" t="s">
        <v>119</v>
      </c>
      <c r="D28" s="7">
        <v>33</v>
      </c>
      <c r="E28" s="7">
        <v>1395</v>
      </c>
      <c r="F28" s="7">
        <v>817</v>
      </c>
      <c r="G28" s="15">
        <f t="shared" si="0"/>
        <v>0.58566308243727594</v>
      </c>
      <c r="H28" s="16">
        <v>3.3</v>
      </c>
      <c r="I28" s="16">
        <v>13.6</v>
      </c>
      <c r="J28" s="16">
        <v>13.5</v>
      </c>
      <c r="K28" s="16">
        <v>0</v>
      </c>
      <c r="L28" s="16">
        <v>3</v>
      </c>
      <c r="M28" s="16">
        <v>-0.1</v>
      </c>
      <c r="N28" s="16">
        <v>3.1999999999999997</v>
      </c>
      <c r="O28" s="7" t="s">
        <v>23</v>
      </c>
      <c r="P28" s="17" t="s">
        <v>39</v>
      </c>
      <c r="Q28" s="17" t="s">
        <v>32</v>
      </c>
      <c r="R28" s="18">
        <v>332.53</v>
      </c>
      <c r="S28" s="18">
        <v>0</v>
      </c>
      <c r="T28" s="18">
        <v>0</v>
      </c>
      <c r="U28" s="18">
        <v>0</v>
      </c>
      <c r="V28" s="18">
        <f>Table2[[#This Row],[Base Price]]+Table2[[#This Row],[Quality Prem/ Disc]]+Table2[[#This Row],[YG Prem/ Disc]]+Table2[[#This Row],[Weight/ Quality Disc]]</f>
        <v>332.53</v>
      </c>
      <c r="W28" s="17" t="s">
        <v>24</v>
      </c>
      <c r="X28" s="20">
        <v>25</v>
      </c>
    </row>
    <row r="29" spans="1:24" s="6" customFormat="1" x14ac:dyDescent="0.2">
      <c r="A29" s="14">
        <v>49</v>
      </c>
      <c r="B29" s="22" t="s">
        <v>101</v>
      </c>
      <c r="C29" s="22" t="s">
        <v>111</v>
      </c>
      <c r="D29" s="7">
        <v>58</v>
      </c>
      <c r="E29" s="7">
        <v>1388</v>
      </c>
      <c r="F29" s="7">
        <v>819</v>
      </c>
      <c r="G29" s="15">
        <f t="shared" si="0"/>
        <v>0.59005763688760804</v>
      </c>
      <c r="H29" s="16">
        <v>3.2</v>
      </c>
      <c r="I29" s="16">
        <v>13.6</v>
      </c>
      <c r="J29" s="16">
        <v>11.4</v>
      </c>
      <c r="K29" s="16">
        <v>0.7</v>
      </c>
      <c r="L29" s="16">
        <v>2</v>
      </c>
      <c r="M29" s="16">
        <v>-0.3</v>
      </c>
      <c r="N29" s="16">
        <v>3.6000000000000005</v>
      </c>
      <c r="O29" s="7" t="s">
        <v>23</v>
      </c>
      <c r="P29" s="17" t="s">
        <v>33</v>
      </c>
      <c r="Q29" s="17" t="s">
        <v>32</v>
      </c>
      <c r="R29" s="18">
        <v>332.53</v>
      </c>
      <c r="S29" s="18">
        <v>0</v>
      </c>
      <c r="T29" s="18">
        <v>0</v>
      </c>
      <c r="U29" s="18">
        <v>0</v>
      </c>
      <c r="V29" s="18">
        <f>Table2[[#This Row],[Base Price]]+Table2[[#This Row],[Quality Prem/ Disc]]+Table2[[#This Row],[YG Prem/ Disc]]+Table2[[#This Row],[Weight/ Quality Disc]]</f>
        <v>332.53</v>
      </c>
      <c r="W29" s="17" t="s">
        <v>24</v>
      </c>
      <c r="X29" s="20">
        <v>26</v>
      </c>
    </row>
    <row r="30" spans="1:24" s="6" customFormat="1" x14ac:dyDescent="0.2">
      <c r="A30" s="14">
        <v>7</v>
      </c>
      <c r="B30" s="22" t="s">
        <v>89</v>
      </c>
      <c r="C30" s="22" t="s">
        <v>106</v>
      </c>
      <c r="D30" s="7">
        <v>43</v>
      </c>
      <c r="E30" s="7">
        <v>1379</v>
      </c>
      <c r="F30" s="7">
        <v>820</v>
      </c>
      <c r="G30" s="15">
        <f t="shared" si="0"/>
        <v>0.59463379260333571</v>
      </c>
      <c r="H30" s="16">
        <v>3.5</v>
      </c>
      <c r="I30" s="16">
        <v>13.6</v>
      </c>
      <c r="J30" s="16">
        <v>12.2</v>
      </c>
      <c r="K30" s="16">
        <v>0.4</v>
      </c>
      <c r="L30" s="16">
        <v>2</v>
      </c>
      <c r="M30" s="16">
        <v>-0.3</v>
      </c>
      <c r="N30" s="16">
        <v>3.6</v>
      </c>
      <c r="O30" s="7" t="s">
        <v>23</v>
      </c>
      <c r="P30" s="17" t="s">
        <v>39</v>
      </c>
      <c r="Q30" s="17" t="s">
        <v>32</v>
      </c>
      <c r="R30" s="18">
        <v>332.53</v>
      </c>
      <c r="S30" s="18">
        <v>0</v>
      </c>
      <c r="T30" s="18">
        <v>0</v>
      </c>
      <c r="U30" s="18">
        <v>0</v>
      </c>
      <c r="V30" s="18">
        <f>Table2[[#This Row],[Base Price]]+Table2[[#This Row],[Quality Prem/ Disc]]+Table2[[#This Row],[YG Prem/ Disc]]+Table2[[#This Row],[Weight/ Quality Disc]]</f>
        <v>332.53</v>
      </c>
      <c r="W30" s="17" t="s">
        <v>24</v>
      </c>
      <c r="X30" s="20">
        <v>27</v>
      </c>
    </row>
    <row r="31" spans="1:24" s="6" customFormat="1" x14ac:dyDescent="0.2">
      <c r="A31" s="14">
        <v>48</v>
      </c>
      <c r="B31" s="22" t="s">
        <v>87</v>
      </c>
      <c r="C31" s="22" t="s">
        <v>108</v>
      </c>
      <c r="D31" s="7">
        <v>40</v>
      </c>
      <c r="E31" s="7">
        <v>1209</v>
      </c>
      <c r="F31" s="7">
        <v>752</v>
      </c>
      <c r="G31" s="15">
        <f t="shared" si="0"/>
        <v>0.62200165425971876</v>
      </c>
      <c r="H31" s="16">
        <v>4.3</v>
      </c>
      <c r="I31" s="16">
        <v>12.8</v>
      </c>
      <c r="J31" s="16">
        <v>14.6</v>
      </c>
      <c r="K31" s="16">
        <v>-0.5</v>
      </c>
      <c r="L31" s="16">
        <v>3</v>
      </c>
      <c r="M31" s="16">
        <v>-0.1</v>
      </c>
      <c r="N31" s="16">
        <v>3.6999999999999997</v>
      </c>
      <c r="O31" s="7" t="s">
        <v>23</v>
      </c>
      <c r="P31" s="17" t="s">
        <v>33</v>
      </c>
      <c r="Q31" s="17" t="s">
        <v>32</v>
      </c>
      <c r="R31" s="18">
        <v>332.53</v>
      </c>
      <c r="S31" s="18">
        <v>0</v>
      </c>
      <c r="T31" s="18">
        <v>0</v>
      </c>
      <c r="U31" s="18">
        <v>0</v>
      </c>
      <c r="V31" s="18">
        <f>Table2[[#This Row],[Base Price]]+Table2[[#This Row],[Quality Prem/ Disc]]+Table2[[#This Row],[YG Prem/ Disc]]+Table2[[#This Row],[Weight/ Quality Disc]]</f>
        <v>332.53</v>
      </c>
      <c r="W31" s="17" t="s">
        <v>24</v>
      </c>
      <c r="X31" s="21">
        <v>28</v>
      </c>
    </row>
    <row r="32" spans="1:24" s="6" customFormat="1" x14ac:dyDescent="0.2">
      <c r="A32" s="14">
        <v>31</v>
      </c>
      <c r="B32" s="22" t="s">
        <v>61</v>
      </c>
      <c r="C32" s="22" t="s">
        <v>110</v>
      </c>
      <c r="D32" s="7">
        <v>10</v>
      </c>
      <c r="E32" s="7">
        <v>1400</v>
      </c>
      <c r="F32" s="7">
        <v>890</v>
      </c>
      <c r="G32" s="15">
        <f t="shared" si="0"/>
        <v>0.63571428571428568</v>
      </c>
      <c r="H32" s="16">
        <v>3.7</v>
      </c>
      <c r="I32" s="16">
        <v>14.4</v>
      </c>
      <c r="J32" s="16">
        <v>13.5</v>
      </c>
      <c r="K32" s="16">
        <v>0.3</v>
      </c>
      <c r="L32" s="16">
        <v>3</v>
      </c>
      <c r="M32" s="16">
        <v>-0.1</v>
      </c>
      <c r="N32" s="16">
        <v>3.9</v>
      </c>
      <c r="O32" s="7" t="s">
        <v>23</v>
      </c>
      <c r="P32" s="17" t="s">
        <v>34</v>
      </c>
      <c r="Q32" s="17" t="s">
        <v>32</v>
      </c>
      <c r="R32" s="18">
        <v>332.53</v>
      </c>
      <c r="S32" s="18">
        <v>0</v>
      </c>
      <c r="T32" s="18">
        <v>0</v>
      </c>
      <c r="U32" s="18">
        <v>0</v>
      </c>
      <c r="V32" s="18">
        <f>Table2[[#This Row],[Base Price]]+Table2[[#This Row],[Quality Prem/ Disc]]+Table2[[#This Row],[YG Prem/ Disc]]+Table2[[#This Row],[Weight/ Quality Disc]]</f>
        <v>332.53</v>
      </c>
      <c r="W32" s="17" t="s">
        <v>24</v>
      </c>
      <c r="X32" s="20">
        <v>29</v>
      </c>
    </row>
    <row r="33" spans="1:24" s="6" customFormat="1" x14ac:dyDescent="0.2">
      <c r="A33" s="14">
        <v>6</v>
      </c>
      <c r="B33" s="22" t="s">
        <v>91</v>
      </c>
      <c r="C33" s="22" t="s">
        <v>106</v>
      </c>
      <c r="D33" s="7">
        <v>45</v>
      </c>
      <c r="E33" s="7">
        <v>1400</v>
      </c>
      <c r="F33" s="7">
        <v>904</v>
      </c>
      <c r="G33" s="15">
        <f t="shared" si="0"/>
        <v>0.64571428571428569</v>
      </c>
      <c r="H33" s="16">
        <v>3.2</v>
      </c>
      <c r="I33" s="16">
        <v>14.6</v>
      </c>
      <c r="J33" s="16">
        <v>14.7</v>
      </c>
      <c r="K33" s="16">
        <v>0</v>
      </c>
      <c r="L33" s="16">
        <v>3</v>
      </c>
      <c r="M33" s="16">
        <v>-0.1</v>
      </c>
      <c r="N33" s="16">
        <v>3.1</v>
      </c>
      <c r="O33" s="7" t="s">
        <v>23</v>
      </c>
      <c r="P33" s="17" t="s">
        <v>34</v>
      </c>
      <c r="Q33" s="17" t="s">
        <v>32</v>
      </c>
      <c r="R33" s="18">
        <v>332.53</v>
      </c>
      <c r="S33" s="18">
        <v>0</v>
      </c>
      <c r="T33" s="18">
        <v>0</v>
      </c>
      <c r="U33" s="18">
        <v>-1.07</v>
      </c>
      <c r="V33" s="18">
        <f>Table2[[#This Row],[Base Price]]+Table2[[#This Row],[Quality Prem/ Disc]]+Table2[[#This Row],[YG Prem/ Disc]]+Table2[[#This Row],[Weight/ Quality Disc]]</f>
        <v>331.46</v>
      </c>
      <c r="W33" s="17"/>
      <c r="X33" s="20">
        <v>30</v>
      </c>
    </row>
    <row r="34" spans="1:24" s="6" customFormat="1" x14ac:dyDescent="0.2">
      <c r="A34" s="14">
        <v>32</v>
      </c>
      <c r="B34" s="22" t="s">
        <v>85</v>
      </c>
      <c r="C34" s="22" t="s">
        <v>117</v>
      </c>
      <c r="D34" s="7">
        <v>38</v>
      </c>
      <c r="E34" s="7">
        <v>1383</v>
      </c>
      <c r="F34" s="7">
        <v>851</v>
      </c>
      <c r="G34" s="15">
        <f t="shared" si="0"/>
        <v>0.61532899493853943</v>
      </c>
      <c r="H34" s="16">
        <v>4</v>
      </c>
      <c r="I34" s="16">
        <v>14</v>
      </c>
      <c r="J34" s="16">
        <v>13.1</v>
      </c>
      <c r="K34" s="16">
        <v>0.3</v>
      </c>
      <c r="L34" s="16">
        <v>2</v>
      </c>
      <c r="M34" s="16">
        <v>-0.3</v>
      </c>
      <c r="N34" s="16">
        <v>4</v>
      </c>
      <c r="O34" s="7" t="s">
        <v>23</v>
      </c>
      <c r="P34" s="17" t="s">
        <v>45</v>
      </c>
      <c r="Q34" s="17" t="s">
        <v>28</v>
      </c>
      <c r="R34" s="18">
        <v>332.53</v>
      </c>
      <c r="S34" s="18">
        <v>4.25</v>
      </c>
      <c r="T34" s="18">
        <v>-12.45</v>
      </c>
      <c r="U34" s="18">
        <v>0</v>
      </c>
      <c r="V34" s="18">
        <f>Table2[[#This Row],[Base Price]]+Table2[[#This Row],[Quality Prem/ Disc]]+Table2[[#This Row],[YG Prem/ Disc]]+Table2[[#This Row],[Weight/ Quality Disc]]</f>
        <v>324.33</v>
      </c>
      <c r="W34" s="17"/>
      <c r="X34" s="20">
        <v>31</v>
      </c>
    </row>
    <row r="35" spans="1:24" s="6" customFormat="1" x14ac:dyDescent="0.2">
      <c r="A35" s="14">
        <v>14</v>
      </c>
      <c r="B35" s="22" t="s">
        <v>95</v>
      </c>
      <c r="C35" s="22" t="s">
        <v>113</v>
      </c>
      <c r="D35" s="7">
        <v>50</v>
      </c>
      <c r="E35" s="7">
        <v>1400</v>
      </c>
      <c r="F35" s="7">
        <v>934</v>
      </c>
      <c r="G35" s="15">
        <f t="shared" si="0"/>
        <v>0.66714285714285715</v>
      </c>
      <c r="H35" s="16">
        <v>3.9</v>
      </c>
      <c r="I35" s="16">
        <v>15</v>
      </c>
      <c r="J35" s="16">
        <v>14.4</v>
      </c>
      <c r="K35" s="16">
        <v>0.2</v>
      </c>
      <c r="L35" s="16">
        <v>3</v>
      </c>
      <c r="M35" s="16">
        <v>-0.1</v>
      </c>
      <c r="N35" s="16">
        <v>3.9999999999999996</v>
      </c>
      <c r="O35" s="7" t="s">
        <v>23</v>
      </c>
      <c r="P35" s="17" t="s">
        <v>29</v>
      </c>
      <c r="Q35" s="17" t="s">
        <v>26</v>
      </c>
      <c r="R35" s="18">
        <v>332.53</v>
      </c>
      <c r="S35" s="18">
        <v>4.25</v>
      </c>
      <c r="T35" s="18">
        <v>-12.45</v>
      </c>
      <c r="U35" s="18">
        <v>-1.07</v>
      </c>
      <c r="V35" s="18">
        <f>Table2[[#This Row],[Base Price]]+Table2[[#This Row],[Quality Prem/ Disc]]+Table2[[#This Row],[YG Prem/ Disc]]+Table2[[#This Row],[Weight/ Quality Disc]]</f>
        <v>323.26</v>
      </c>
      <c r="W35" s="17"/>
      <c r="X35" s="20">
        <v>32</v>
      </c>
    </row>
    <row r="36" spans="1:24" s="6" customFormat="1" x14ac:dyDescent="0.2">
      <c r="A36" s="14">
        <v>33</v>
      </c>
      <c r="B36" s="22" t="s">
        <v>71</v>
      </c>
      <c r="C36" s="22" t="s">
        <v>115</v>
      </c>
      <c r="D36" s="7">
        <v>21</v>
      </c>
      <c r="E36" s="7">
        <v>1377</v>
      </c>
      <c r="F36" s="7">
        <v>836</v>
      </c>
      <c r="G36" s="15">
        <f t="shared" ref="G36:G67" si="1">(F36/E36)</f>
        <v>0.60711692084241109</v>
      </c>
      <c r="H36" s="16">
        <v>4.2</v>
      </c>
      <c r="I36" s="16">
        <v>13.8</v>
      </c>
      <c r="J36" s="16">
        <v>12.5</v>
      </c>
      <c r="K36" s="16">
        <v>0.4</v>
      </c>
      <c r="L36" s="16">
        <v>2.5</v>
      </c>
      <c r="M36" s="16">
        <v>-0.2</v>
      </c>
      <c r="N36" s="16">
        <v>4.4000000000000004</v>
      </c>
      <c r="O36" s="7" t="s">
        <v>23</v>
      </c>
      <c r="P36" s="17" t="s">
        <v>51</v>
      </c>
      <c r="Q36" s="17" t="s">
        <v>32</v>
      </c>
      <c r="R36" s="18">
        <v>332.53</v>
      </c>
      <c r="S36" s="18">
        <v>0</v>
      </c>
      <c r="T36" s="18">
        <v>-12.45</v>
      </c>
      <c r="U36" s="18">
        <v>0</v>
      </c>
      <c r="V36" s="18">
        <f>Table2[[#This Row],[Base Price]]+Table2[[#This Row],[Quality Prem/ Disc]]+Table2[[#This Row],[YG Prem/ Disc]]+Table2[[#This Row],[Weight/ Quality Disc]]</f>
        <v>320.08</v>
      </c>
      <c r="W36" s="17"/>
      <c r="X36" s="20">
        <v>33</v>
      </c>
    </row>
    <row r="37" spans="1:24" s="6" customFormat="1" x14ac:dyDescent="0.2">
      <c r="A37" s="14">
        <v>29</v>
      </c>
      <c r="B37" s="22" t="s">
        <v>68</v>
      </c>
      <c r="C37" s="22" t="s">
        <v>115</v>
      </c>
      <c r="D37" s="7">
        <v>17</v>
      </c>
      <c r="E37" s="7">
        <v>1400</v>
      </c>
      <c r="F37" s="7">
        <v>912</v>
      </c>
      <c r="G37" s="15">
        <f t="shared" si="1"/>
        <v>0.65142857142857147</v>
      </c>
      <c r="H37" s="16">
        <v>4</v>
      </c>
      <c r="I37" s="16">
        <v>14.7</v>
      </c>
      <c r="J37" s="16">
        <v>13.2</v>
      </c>
      <c r="K37" s="16">
        <v>0.5</v>
      </c>
      <c r="L37" s="16">
        <v>3.5</v>
      </c>
      <c r="M37" s="16">
        <v>0</v>
      </c>
      <c r="N37" s="16">
        <v>4.5</v>
      </c>
      <c r="O37" s="7" t="s">
        <v>23</v>
      </c>
      <c r="P37" s="17" t="s">
        <v>38</v>
      </c>
      <c r="Q37" s="17" t="s">
        <v>32</v>
      </c>
      <c r="R37" s="18">
        <v>332.53</v>
      </c>
      <c r="S37" s="18">
        <v>0</v>
      </c>
      <c r="T37" s="18">
        <v>-12.45</v>
      </c>
      <c r="U37" s="18">
        <v>-1.07</v>
      </c>
      <c r="V37" s="18">
        <f>Table2[[#This Row],[Base Price]]+Table2[[#This Row],[Quality Prem/ Disc]]+Table2[[#This Row],[YG Prem/ Disc]]+Table2[[#This Row],[Weight/ Quality Disc]]</f>
        <v>319.01</v>
      </c>
      <c r="W37" s="17"/>
      <c r="X37" s="20">
        <v>34</v>
      </c>
    </row>
    <row r="38" spans="1:24" s="6" customFormat="1" x14ac:dyDescent="0.2">
      <c r="A38" s="14">
        <v>8</v>
      </c>
      <c r="B38" s="22" t="s">
        <v>83</v>
      </c>
      <c r="C38" s="22" t="s">
        <v>117</v>
      </c>
      <c r="D38" s="7">
        <v>36</v>
      </c>
      <c r="E38" s="7">
        <v>1322</v>
      </c>
      <c r="F38" s="7">
        <v>759</v>
      </c>
      <c r="G38" s="15">
        <f t="shared" si="1"/>
        <v>0.57413010590015123</v>
      </c>
      <c r="H38" s="16">
        <v>2.5</v>
      </c>
      <c r="I38" s="16">
        <v>12.9</v>
      </c>
      <c r="J38" s="16">
        <v>14.2</v>
      </c>
      <c r="K38" s="16">
        <v>-0.4</v>
      </c>
      <c r="L38" s="16">
        <v>2.5</v>
      </c>
      <c r="M38" s="16">
        <v>-0.2</v>
      </c>
      <c r="N38" s="16">
        <v>1.9000000000000001</v>
      </c>
      <c r="O38" s="7" t="s">
        <v>23</v>
      </c>
      <c r="P38" s="17" t="s">
        <v>42</v>
      </c>
      <c r="Q38" s="17" t="s">
        <v>40</v>
      </c>
      <c r="R38" s="18">
        <v>332.53</v>
      </c>
      <c r="S38" s="18">
        <v>-18.420000000000002</v>
      </c>
      <c r="T38" s="18">
        <v>3.35</v>
      </c>
      <c r="U38" s="18">
        <v>0</v>
      </c>
      <c r="V38" s="18">
        <f>Table2[[#This Row],[Base Price]]+Table2[[#This Row],[Quality Prem/ Disc]]+Table2[[#This Row],[YG Prem/ Disc]]+Table2[[#This Row],[Weight/ Quality Disc]]</f>
        <v>317.45999999999998</v>
      </c>
      <c r="W38" s="17"/>
      <c r="X38" s="20">
        <v>35</v>
      </c>
    </row>
    <row r="39" spans="1:24" s="6" customFormat="1" x14ac:dyDescent="0.2">
      <c r="A39" s="14">
        <v>21</v>
      </c>
      <c r="B39" s="22" t="s">
        <v>75</v>
      </c>
      <c r="C39" s="22" t="s">
        <v>116</v>
      </c>
      <c r="D39" s="7">
        <v>26</v>
      </c>
      <c r="E39" s="7">
        <v>1203</v>
      </c>
      <c r="F39" s="7">
        <v>738</v>
      </c>
      <c r="G39" s="15">
        <f t="shared" si="1"/>
        <v>0.61346633416458851</v>
      </c>
      <c r="H39" s="16">
        <v>3.1</v>
      </c>
      <c r="I39" s="16">
        <v>12.6</v>
      </c>
      <c r="J39" s="16">
        <v>16.100000000000001</v>
      </c>
      <c r="K39" s="16">
        <v>-1.1000000000000001</v>
      </c>
      <c r="L39" s="16">
        <v>3</v>
      </c>
      <c r="M39" s="16">
        <v>-0.1</v>
      </c>
      <c r="N39" s="16">
        <v>1.9</v>
      </c>
      <c r="O39" s="7" t="s">
        <v>23</v>
      </c>
      <c r="P39" s="17" t="s">
        <v>42</v>
      </c>
      <c r="Q39" s="17" t="s">
        <v>40</v>
      </c>
      <c r="R39" s="18">
        <v>332.53</v>
      </c>
      <c r="S39" s="18">
        <v>-18.420000000000002</v>
      </c>
      <c r="T39" s="18">
        <v>1.77</v>
      </c>
      <c r="U39" s="18">
        <v>0</v>
      </c>
      <c r="V39" s="18">
        <f>Table2[[#This Row],[Base Price]]+Table2[[#This Row],[Quality Prem/ Disc]]+Table2[[#This Row],[YG Prem/ Disc]]+Table2[[#This Row],[Weight/ Quality Disc]]</f>
        <v>315.87999999999994</v>
      </c>
      <c r="W39" s="17"/>
      <c r="X39" s="20">
        <v>36</v>
      </c>
    </row>
    <row r="40" spans="1:24" s="6" customFormat="1" x14ac:dyDescent="0.2">
      <c r="A40" s="14">
        <v>3</v>
      </c>
      <c r="B40" s="22" t="s">
        <v>67</v>
      </c>
      <c r="C40" s="22" t="s">
        <v>110</v>
      </c>
      <c r="D40" s="7">
        <v>16</v>
      </c>
      <c r="E40" s="7">
        <v>1386</v>
      </c>
      <c r="F40" s="7">
        <v>848</v>
      </c>
      <c r="G40" s="15">
        <f t="shared" si="1"/>
        <v>0.61183261183261184</v>
      </c>
      <c r="H40" s="16">
        <v>2.9</v>
      </c>
      <c r="I40" s="16">
        <v>13.9</v>
      </c>
      <c r="J40" s="16">
        <v>15.9</v>
      </c>
      <c r="K40" s="16">
        <v>-0.6</v>
      </c>
      <c r="L40" s="16">
        <v>2</v>
      </c>
      <c r="M40" s="16">
        <v>-0.3</v>
      </c>
      <c r="N40" s="16">
        <v>1.9999999999999998</v>
      </c>
      <c r="O40" s="7" t="s">
        <v>23</v>
      </c>
      <c r="P40" s="17" t="s">
        <v>42</v>
      </c>
      <c r="Q40" s="17" t="s">
        <v>40</v>
      </c>
      <c r="R40" s="18">
        <v>332.53</v>
      </c>
      <c r="S40" s="18">
        <v>-18.420000000000002</v>
      </c>
      <c r="T40" s="18">
        <v>1.77</v>
      </c>
      <c r="U40" s="18">
        <v>0</v>
      </c>
      <c r="V40" s="18">
        <f>Table2[[#This Row],[Base Price]]+Table2[[#This Row],[Quality Prem/ Disc]]+Table2[[#This Row],[YG Prem/ Disc]]+Table2[[#This Row],[Weight/ Quality Disc]]</f>
        <v>315.87999999999994</v>
      </c>
      <c r="W40" s="17"/>
      <c r="X40" s="20">
        <v>37</v>
      </c>
    </row>
    <row r="41" spans="1:24" s="6" customFormat="1" x14ac:dyDescent="0.2">
      <c r="A41" s="14">
        <v>9</v>
      </c>
      <c r="B41" s="22" t="s">
        <v>86</v>
      </c>
      <c r="C41" s="22" t="s">
        <v>107</v>
      </c>
      <c r="D41" s="7">
        <v>39</v>
      </c>
      <c r="E41" s="7">
        <v>1228</v>
      </c>
      <c r="F41" s="7">
        <v>752</v>
      </c>
      <c r="G41" s="15">
        <f t="shared" si="1"/>
        <v>0.6123778501628665</v>
      </c>
      <c r="H41" s="16">
        <v>2.7</v>
      </c>
      <c r="I41" s="16">
        <v>12.8</v>
      </c>
      <c r="J41" s="16">
        <v>14.1</v>
      </c>
      <c r="K41" s="16">
        <v>-0.4</v>
      </c>
      <c r="L41" s="16">
        <v>2</v>
      </c>
      <c r="M41" s="16">
        <v>-0.3</v>
      </c>
      <c r="N41" s="16">
        <v>2.0000000000000004</v>
      </c>
      <c r="O41" s="7" t="s">
        <v>23</v>
      </c>
      <c r="P41" s="17" t="s">
        <v>43</v>
      </c>
      <c r="Q41" s="17" t="s">
        <v>40</v>
      </c>
      <c r="R41" s="18">
        <v>332.53</v>
      </c>
      <c r="S41" s="18">
        <v>-18.420000000000002</v>
      </c>
      <c r="T41" s="18">
        <v>1.77</v>
      </c>
      <c r="U41" s="18">
        <v>0</v>
      </c>
      <c r="V41" s="18">
        <f>Table2[[#This Row],[Base Price]]+Table2[[#This Row],[Quality Prem/ Disc]]+Table2[[#This Row],[YG Prem/ Disc]]+Table2[[#This Row],[Weight/ Quality Disc]]</f>
        <v>315.87999999999994</v>
      </c>
      <c r="W41" s="17"/>
      <c r="X41" s="20">
        <v>38</v>
      </c>
    </row>
    <row r="42" spans="1:24" s="6" customFormat="1" x14ac:dyDescent="0.2">
      <c r="A42" s="14">
        <v>38</v>
      </c>
      <c r="B42" s="22" t="s">
        <v>105</v>
      </c>
      <c r="C42" s="22" t="s">
        <v>118</v>
      </c>
      <c r="D42" s="7">
        <v>63</v>
      </c>
      <c r="E42" s="7">
        <v>1338</v>
      </c>
      <c r="F42" s="7">
        <v>747</v>
      </c>
      <c r="G42" s="15">
        <f t="shared" si="1"/>
        <v>0.55829596412556048</v>
      </c>
      <c r="H42" s="16">
        <v>2.6</v>
      </c>
      <c r="I42" s="16">
        <v>12.7</v>
      </c>
      <c r="J42" s="16">
        <v>13.9</v>
      </c>
      <c r="K42" s="16">
        <v>-0.4</v>
      </c>
      <c r="L42" s="16">
        <v>2.5</v>
      </c>
      <c r="M42" s="16">
        <v>-0.2</v>
      </c>
      <c r="N42" s="16">
        <v>2</v>
      </c>
      <c r="O42" s="7" t="s">
        <v>23</v>
      </c>
      <c r="P42" s="17" t="s">
        <v>52</v>
      </c>
      <c r="Q42" s="17" t="s">
        <v>54</v>
      </c>
      <c r="R42" s="18">
        <v>332.53</v>
      </c>
      <c r="S42" s="18">
        <v>-18.420000000000002</v>
      </c>
      <c r="T42" s="18">
        <v>1.77</v>
      </c>
      <c r="U42" s="18">
        <v>0</v>
      </c>
      <c r="V42" s="18">
        <f>Table2[[#This Row],[Base Price]]+Table2[[#This Row],[Quality Prem/ Disc]]+Table2[[#This Row],[YG Prem/ Disc]]+Table2[[#This Row],[Weight/ Quality Disc]]</f>
        <v>315.87999999999994</v>
      </c>
      <c r="W42" s="17"/>
      <c r="X42" s="20">
        <v>39</v>
      </c>
    </row>
    <row r="43" spans="1:24" s="6" customFormat="1" x14ac:dyDescent="0.2">
      <c r="A43" s="14">
        <v>16</v>
      </c>
      <c r="B43" s="22" t="s">
        <v>99</v>
      </c>
      <c r="C43" s="22" t="s">
        <v>121</v>
      </c>
      <c r="D43" s="7">
        <v>56</v>
      </c>
      <c r="E43" s="17">
        <v>1261</v>
      </c>
      <c r="F43" s="7">
        <v>737</v>
      </c>
      <c r="G43" s="15">
        <f t="shared" si="1"/>
        <v>0.58445678033306903</v>
      </c>
      <c r="H43" s="16">
        <v>2.8</v>
      </c>
      <c r="I43" s="16">
        <v>12.6</v>
      </c>
      <c r="J43" s="16">
        <v>14</v>
      </c>
      <c r="K43" s="16">
        <v>-0.1</v>
      </c>
      <c r="L43" s="16">
        <v>2</v>
      </c>
      <c r="M43" s="16">
        <v>-0.3</v>
      </c>
      <c r="N43" s="16">
        <v>2.4</v>
      </c>
      <c r="O43" s="7" t="s">
        <v>23</v>
      </c>
      <c r="P43" s="17" t="s">
        <v>43</v>
      </c>
      <c r="Q43" s="17" t="s">
        <v>40</v>
      </c>
      <c r="R43" s="18">
        <v>332.53</v>
      </c>
      <c r="S43" s="18">
        <v>-18.420000000000002</v>
      </c>
      <c r="T43" s="18">
        <v>1.77</v>
      </c>
      <c r="U43" s="18">
        <v>0</v>
      </c>
      <c r="V43" s="18">
        <f>Table2[[#This Row],[Base Price]]+Table2[[#This Row],[Quality Prem/ Disc]]+Table2[[#This Row],[YG Prem/ Disc]]+Table2[[#This Row],[Weight/ Quality Disc]]</f>
        <v>315.87999999999994</v>
      </c>
      <c r="W43" s="17"/>
      <c r="X43" s="20">
        <v>40</v>
      </c>
    </row>
    <row r="44" spans="1:24" s="6" customFormat="1" x14ac:dyDescent="0.2">
      <c r="A44" s="14">
        <v>10</v>
      </c>
      <c r="B44" s="22" t="s">
        <v>76</v>
      </c>
      <c r="C44" s="22" t="s">
        <v>114</v>
      </c>
      <c r="D44" s="7">
        <v>27</v>
      </c>
      <c r="E44" s="7">
        <v>1257</v>
      </c>
      <c r="F44" s="7">
        <v>781</v>
      </c>
      <c r="G44" s="15">
        <f t="shared" si="1"/>
        <v>0.62132060461416072</v>
      </c>
      <c r="H44" s="16">
        <v>2.6</v>
      </c>
      <c r="I44" s="16">
        <v>13.1</v>
      </c>
      <c r="J44" s="16">
        <v>14.3</v>
      </c>
      <c r="K44" s="16">
        <v>-0.4</v>
      </c>
      <c r="L44" s="16">
        <v>3</v>
      </c>
      <c r="M44" s="16">
        <v>-0.1</v>
      </c>
      <c r="N44" s="16">
        <v>2.1</v>
      </c>
      <c r="O44" s="7" t="s">
        <v>23</v>
      </c>
      <c r="P44" s="17" t="s">
        <v>48</v>
      </c>
      <c r="Q44" s="17" t="s">
        <v>54</v>
      </c>
      <c r="R44" s="18">
        <v>332.53</v>
      </c>
      <c r="S44" s="18">
        <v>-18.420000000000002</v>
      </c>
      <c r="T44" s="18">
        <v>1.77</v>
      </c>
      <c r="U44" s="18">
        <v>0</v>
      </c>
      <c r="V44" s="18">
        <f>Table2[[#This Row],[Base Price]]+Table2[[#This Row],[Quality Prem/ Disc]]+Table2[[#This Row],[YG Prem/ Disc]]+Table2[[#This Row],[Weight/ Quality Disc]]</f>
        <v>315.87999999999994</v>
      </c>
      <c r="W44" s="17"/>
      <c r="X44" s="20">
        <v>41</v>
      </c>
    </row>
    <row r="45" spans="1:24" s="6" customFormat="1" x14ac:dyDescent="0.2">
      <c r="A45" s="14">
        <v>20</v>
      </c>
      <c r="B45" s="22" t="s">
        <v>80</v>
      </c>
      <c r="C45" s="22" t="s">
        <v>112</v>
      </c>
      <c r="D45" s="7">
        <v>31</v>
      </c>
      <c r="E45" s="7">
        <v>1350</v>
      </c>
      <c r="F45" s="7">
        <v>826</v>
      </c>
      <c r="G45" s="15">
        <f t="shared" si="1"/>
        <v>0.61185185185185187</v>
      </c>
      <c r="H45" s="16">
        <v>2.6</v>
      </c>
      <c r="I45" s="16">
        <v>13.7</v>
      </c>
      <c r="J45" s="16">
        <v>14.4</v>
      </c>
      <c r="K45" s="16">
        <v>-0.2</v>
      </c>
      <c r="L45" s="16">
        <v>2</v>
      </c>
      <c r="M45" s="16">
        <v>-0.3</v>
      </c>
      <c r="N45" s="16">
        <v>2.1</v>
      </c>
      <c r="O45" s="7" t="s">
        <v>23</v>
      </c>
      <c r="P45" s="17" t="s">
        <v>48</v>
      </c>
      <c r="Q45" s="17" t="s">
        <v>54</v>
      </c>
      <c r="R45" s="18">
        <v>332.53</v>
      </c>
      <c r="S45" s="18">
        <v>-18.420000000000002</v>
      </c>
      <c r="T45" s="18">
        <v>1.77</v>
      </c>
      <c r="U45" s="18">
        <v>0</v>
      </c>
      <c r="V45" s="18">
        <f>Table2[[#This Row],[Base Price]]+Table2[[#This Row],[Quality Prem/ Disc]]+Table2[[#This Row],[YG Prem/ Disc]]+Table2[[#This Row],[Weight/ Quality Disc]]</f>
        <v>315.87999999999994</v>
      </c>
      <c r="W45" s="17"/>
      <c r="X45" s="20">
        <v>42</v>
      </c>
    </row>
    <row r="46" spans="1:24" s="6" customFormat="1" x14ac:dyDescent="0.2">
      <c r="A46" s="14">
        <v>44</v>
      </c>
      <c r="B46" s="22" t="s">
        <v>93</v>
      </c>
      <c r="C46" s="22" t="s">
        <v>106</v>
      </c>
      <c r="D46" s="7">
        <v>48</v>
      </c>
      <c r="E46" s="7">
        <v>1272</v>
      </c>
      <c r="F46" s="7">
        <v>777</v>
      </c>
      <c r="G46" s="15">
        <f t="shared" si="1"/>
        <v>0.61084905660377353</v>
      </c>
      <c r="H46" s="16">
        <v>2.5</v>
      </c>
      <c r="I46" s="16">
        <v>13.1</v>
      </c>
      <c r="J46" s="16">
        <v>13.3</v>
      </c>
      <c r="K46" s="16">
        <v>-0.1</v>
      </c>
      <c r="L46" s="16">
        <v>2.5</v>
      </c>
      <c r="M46" s="16">
        <v>-0.2</v>
      </c>
      <c r="N46" s="16">
        <v>2.1999999999999997</v>
      </c>
      <c r="O46" s="7" t="s">
        <v>23</v>
      </c>
      <c r="P46" s="17" t="s">
        <v>53</v>
      </c>
      <c r="Q46" s="17" t="s">
        <v>54</v>
      </c>
      <c r="R46" s="18">
        <v>332.53</v>
      </c>
      <c r="S46" s="18">
        <v>-18.420000000000002</v>
      </c>
      <c r="T46" s="18">
        <v>1.77</v>
      </c>
      <c r="U46" s="18">
        <v>0</v>
      </c>
      <c r="V46" s="18">
        <f>Table2[[#This Row],[Base Price]]+Table2[[#This Row],[Quality Prem/ Disc]]+Table2[[#This Row],[YG Prem/ Disc]]+Table2[[#This Row],[Weight/ Quality Disc]]</f>
        <v>315.87999999999994</v>
      </c>
      <c r="W46" s="17"/>
      <c r="X46" s="20">
        <v>43</v>
      </c>
    </row>
    <row r="47" spans="1:24" s="6" customFormat="1" x14ac:dyDescent="0.2">
      <c r="A47" s="14">
        <v>12</v>
      </c>
      <c r="B47" s="22" t="s">
        <v>57</v>
      </c>
      <c r="C47" s="22" t="s">
        <v>107</v>
      </c>
      <c r="D47" s="7">
        <v>4</v>
      </c>
      <c r="E47" s="7">
        <v>1265</v>
      </c>
      <c r="F47" s="7">
        <v>754</v>
      </c>
      <c r="G47" s="15">
        <f t="shared" si="1"/>
        <v>0.59604743083003953</v>
      </c>
      <c r="H47" s="16">
        <v>2.9</v>
      </c>
      <c r="I47" s="16">
        <v>12.8</v>
      </c>
      <c r="J47" s="16">
        <v>14.5</v>
      </c>
      <c r="K47" s="16">
        <v>-0.5</v>
      </c>
      <c r="L47" s="16">
        <v>3</v>
      </c>
      <c r="M47" s="16">
        <v>-0.1</v>
      </c>
      <c r="N47" s="16">
        <v>2.2999999999999998</v>
      </c>
      <c r="O47" s="7" t="s">
        <v>23</v>
      </c>
      <c r="P47" s="17" t="s">
        <v>49</v>
      </c>
      <c r="Q47" s="17" t="s">
        <v>40</v>
      </c>
      <c r="R47" s="18">
        <v>332.53</v>
      </c>
      <c r="S47" s="18">
        <v>-18.420000000000002</v>
      </c>
      <c r="T47" s="18">
        <v>1.77</v>
      </c>
      <c r="U47" s="18">
        <v>0</v>
      </c>
      <c r="V47" s="18">
        <f>Table2[[#This Row],[Base Price]]+Table2[[#This Row],[Quality Prem/ Disc]]+Table2[[#This Row],[YG Prem/ Disc]]+Table2[[#This Row],[Weight/ Quality Disc]]</f>
        <v>315.87999999999994</v>
      </c>
      <c r="W47" s="17"/>
      <c r="X47" s="20">
        <v>44</v>
      </c>
    </row>
    <row r="48" spans="1:24" s="6" customFormat="1" x14ac:dyDescent="0.2">
      <c r="A48" s="14">
        <v>46</v>
      </c>
      <c r="B48" s="22" t="s">
        <v>69</v>
      </c>
      <c r="C48" s="22" t="s">
        <v>115</v>
      </c>
      <c r="D48" s="7">
        <v>19</v>
      </c>
      <c r="E48" s="7">
        <v>1120</v>
      </c>
      <c r="F48" s="7">
        <v>653</v>
      </c>
      <c r="G48" s="15">
        <f t="shared" si="1"/>
        <v>0.58303571428571432</v>
      </c>
      <c r="H48" s="16">
        <v>3.3</v>
      </c>
      <c r="I48" s="16">
        <v>11.6</v>
      </c>
      <c r="J48" s="16">
        <v>13.6</v>
      </c>
      <c r="K48" s="16">
        <v>-0.6</v>
      </c>
      <c r="L48" s="16">
        <v>2</v>
      </c>
      <c r="M48" s="16">
        <v>-0.3</v>
      </c>
      <c r="N48" s="16">
        <v>2.4</v>
      </c>
      <c r="O48" s="7" t="s">
        <v>23</v>
      </c>
      <c r="P48" s="17" t="s">
        <v>43</v>
      </c>
      <c r="Q48" s="17" t="s">
        <v>40</v>
      </c>
      <c r="R48" s="18">
        <v>332.53</v>
      </c>
      <c r="S48" s="18">
        <v>-18.420000000000002</v>
      </c>
      <c r="T48" s="18">
        <v>1.77</v>
      </c>
      <c r="U48" s="18">
        <v>0</v>
      </c>
      <c r="V48" s="18">
        <f>Table2[[#This Row],[Base Price]]+Table2[[#This Row],[Quality Prem/ Disc]]+Table2[[#This Row],[YG Prem/ Disc]]+Table2[[#This Row],[Weight/ Quality Disc]]</f>
        <v>315.87999999999994</v>
      </c>
      <c r="W48" s="17"/>
      <c r="X48" s="20">
        <v>45</v>
      </c>
    </row>
    <row r="49" spans="1:24" s="6" customFormat="1" x14ac:dyDescent="0.2">
      <c r="A49" s="14">
        <v>15</v>
      </c>
      <c r="B49" s="22" t="s">
        <v>102</v>
      </c>
      <c r="C49" s="22" t="s">
        <v>111</v>
      </c>
      <c r="D49" s="7">
        <v>59</v>
      </c>
      <c r="E49" s="7">
        <v>1400</v>
      </c>
      <c r="F49" s="7">
        <v>856</v>
      </c>
      <c r="G49" s="15">
        <f t="shared" si="1"/>
        <v>0.61142857142857143</v>
      </c>
      <c r="H49" s="16">
        <v>3.2</v>
      </c>
      <c r="I49" s="16">
        <v>14</v>
      </c>
      <c r="J49" s="16">
        <v>14.7</v>
      </c>
      <c r="K49" s="16">
        <v>-0.2</v>
      </c>
      <c r="L49" s="16">
        <v>2</v>
      </c>
      <c r="M49" s="16">
        <v>-0.3</v>
      </c>
      <c r="N49" s="16">
        <v>2.7</v>
      </c>
      <c r="O49" s="7" t="s">
        <v>23</v>
      </c>
      <c r="P49" s="17" t="s">
        <v>48</v>
      </c>
      <c r="Q49" s="17" t="s">
        <v>54</v>
      </c>
      <c r="R49" s="18">
        <v>332.53</v>
      </c>
      <c r="S49" s="18">
        <v>-18.420000000000002</v>
      </c>
      <c r="T49" s="18">
        <v>1.38</v>
      </c>
      <c r="U49" s="18">
        <v>0</v>
      </c>
      <c r="V49" s="18">
        <f>Table2[[#This Row],[Base Price]]+Table2[[#This Row],[Quality Prem/ Disc]]+Table2[[#This Row],[YG Prem/ Disc]]+Table2[[#This Row],[Weight/ Quality Disc]]</f>
        <v>315.48999999999995</v>
      </c>
      <c r="W49" s="17"/>
      <c r="X49" s="20">
        <v>46</v>
      </c>
    </row>
    <row r="50" spans="1:24" s="6" customFormat="1" x14ac:dyDescent="0.2">
      <c r="A50" s="14">
        <v>5</v>
      </c>
      <c r="B50" s="22" t="s">
        <v>100</v>
      </c>
      <c r="C50" s="22" t="s">
        <v>111</v>
      </c>
      <c r="D50" s="7">
        <v>57</v>
      </c>
      <c r="E50" s="7">
        <v>1209</v>
      </c>
      <c r="F50" s="7">
        <v>694</v>
      </c>
      <c r="G50" s="15">
        <f t="shared" si="1"/>
        <v>0.57402812241521917</v>
      </c>
      <c r="H50" s="16">
        <v>3.1</v>
      </c>
      <c r="I50" s="16">
        <v>12.1</v>
      </c>
      <c r="J50" s="16">
        <v>12.5</v>
      </c>
      <c r="K50" s="16">
        <v>-0.1</v>
      </c>
      <c r="L50" s="16">
        <v>2</v>
      </c>
      <c r="M50" s="16">
        <v>-0.3</v>
      </c>
      <c r="N50" s="16">
        <v>2.7</v>
      </c>
      <c r="O50" s="7" t="s">
        <v>23</v>
      </c>
      <c r="P50" s="17" t="s">
        <v>48</v>
      </c>
      <c r="Q50" s="17" t="s">
        <v>54</v>
      </c>
      <c r="R50" s="18">
        <v>332.53</v>
      </c>
      <c r="S50" s="18">
        <v>-18.420000000000002</v>
      </c>
      <c r="T50" s="18">
        <v>1.38</v>
      </c>
      <c r="U50" s="18">
        <v>0</v>
      </c>
      <c r="V50" s="18">
        <f>Table2[[#This Row],[Base Price]]+Table2[[#This Row],[Quality Prem/ Disc]]+Table2[[#This Row],[YG Prem/ Disc]]+Table2[[#This Row],[Weight/ Quality Disc]]</f>
        <v>315.48999999999995</v>
      </c>
      <c r="W50" s="17"/>
      <c r="X50" s="20">
        <v>47</v>
      </c>
    </row>
    <row r="51" spans="1:24" s="6" customFormat="1" x14ac:dyDescent="0.2">
      <c r="A51" s="14">
        <v>17</v>
      </c>
      <c r="B51" s="22" t="s">
        <v>90</v>
      </c>
      <c r="C51" s="22" t="s">
        <v>106</v>
      </c>
      <c r="D51" s="7">
        <v>44</v>
      </c>
      <c r="E51" s="7">
        <v>1400</v>
      </c>
      <c r="F51" s="7">
        <v>869</v>
      </c>
      <c r="G51" s="15">
        <f t="shared" si="1"/>
        <v>0.62071428571428566</v>
      </c>
      <c r="H51" s="16">
        <v>2.7</v>
      </c>
      <c r="I51" s="16">
        <v>14.2</v>
      </c>
      <c r="J51" s="16">
        <v>13.2</v>
      </c>
      <c r="K51" s="16">
        <v>0.3</v>
      </c>
      <c r="L51" s="16">
        <v>2.5</v>
      </c>
      <c r="M51" s="16">
        <v>-0.2</v>
      </c>
      <c r="N51" s="16">
        <v>2.8</v>
      </c>
      <c r="O51" s="7" t="s">
        <v>23</v>
      </c>
      <c r="P51" s="17" t="s">
        <v>50</v>
      </c>
      <c r="Q51" s="17" t="s">
        <v>54</v>
      </c>
      <c r="R51" s="18">
        <v>332.53</v>
      </c>
      <c r="S51" s="18">
        <v>-18.420000000000002</v>
      </c>
      <c r="T51" s="18">
        <v>1.38</v>
      </c>
      <c r="U51" s="18">
        <v>0</v>
      </c>
      <c r="V51" s="18">
        <f>Table2[[#This Row],[Base Price]]+Table2[[#This Row],[Quality Prem/ Disc]]+Table2[[#This Row],[YG Prem/ Disc]]+Table2[[#This Row],[Weight/ Quality Disc]]</f>
        <v>315.48999999999995</v>
      </c>
      <c r="W51" s="17"/>
      <c r="X51" s="20">
        <v>48</v>
      </c>
    </row>
    <row r="52" spans="1:24" s="6" customFormat="1" x14ac:dyDescent="0.2">
      <c r="A52" s="14">
        <v>35</v>
      </c>
      <c r="B52" s="22" t="s">
        <v>81</v>
      </c>
      <c r="C52" s="22" t="s">
        <v>119</v>
      </c>
      <c r="D52" s="7">
        <v>32</v>
      </c>
      <c r="E52" s="7">
        <v>1400</v>
      </c>
      <c r="F52" s="7">
        <v>908</v>
      </c>
      <c r="G52" s="15">
        <f t="shared" si="1"/>
        <v>0.64857142857142858</v>
      </c>
      <c r="H52" s="16">
        <v>3.1</v>
      </c>
      <c r="I52" s="16">
        <v>14.6</v>
      </c>
      <c r="J52" s="16">
        <v>15.2</v>
      </c>
      <c r="K52" s="16">
        <v>-0.2</v>
      </c>
      <c r="L52" s="16">
        <v>2</v>
      </c>
      <c r="M52" s="16">
        <v>-0.3</v>
      </c>
      <c r="N52" s="16">
        <v>2.6</v>
      </c>
      <c r="O52" s="7" t="s">
        <v>23</v>
      </c>
      <c r="P52" s="17" t="s">
        <v>48</v>
      </c>
      <c r="Q52" s="17" t="s">
        <v>54</v>
      </c>
      <c r="R52" s="18">
        <v>332.53</v>
      </c>
      <c r="S52" s="18">
        <v>-18.420000000000002</v>
      </c>
      <c r="T52" s="18">
        <v>1.38</v>
      </c>
      <c r="U52" s="18">
        <v>-1.07</v>
      </c>
      <c r="V52" s="18">
        <f>Table2[[#This Row],[Base Price]]+Table2[[#This Row],[Quality Prem/ Disc]]+Table2[[#This Row],[YG Prem/ Disc]]+Table2[[#This Row],[Weight/ Quality Disc]]</f>
        <v>314.41999999999996</v>
      </c>
      <c r="W52" s="17"/>
      <c r="X52" s="20">
        <v>49</v>
      </c>
    </row>
    <row r="53" spans="1:24" s="6" customFormat="1" x14ac:dyDescent="0.2">
      <c r="A53" s="14">
        <v>13</v>
      </c>
      <c r="B53" s="22" t="s">
        <v>66</v>
      </c>
      <c r="C53" s="22" t="s">
        <v>110</v>
      </c>
      <c r="D53" s="7">
        <v>15</v>
      </c>
      <c r="E53" s="7">
        <v>1390</v>
      </c>
      <c r="F53" s="7">
        <v>878</v>
      </c>
      <c r="G53" s="15">
        <f t="shared" si="1"/>
        <v>0.63165467625899285</v>
      </c>
      <c r="H53" s="16">
        <v>3.5</v>
      </c>
      <c r="I53" s="16">
        <v>14.3</v>
      </c>
      <c r="J53" s="16">
        <v>15.1</v>
      </c>
      <c r="K53" s="16">
        <v>-0.2</v>
      </c>
      <c r="L53" s="16">
        <v>2.5</v>
      </c>
      <c r="M53" s="16">
        <v>-0.2</v>
      </c>
      <c r="N53" s="16">
        <v>3.0999999999999996</v>
      </c>
      <c r="O53" s="7" t="s">
        <v>23</v>
      </c>
      <c r="P53" s="17" t="s">
        <v>41</v>
      </c>
      <c r="Q53" s="17" t="s">
        <v>40</v>
      </c>
      <c r="R53" s="18">
        <v>332.53</v>
      </c>
      <c r="S53" s="18">
        <v>-18.420000000000002</v>
      </c>
      <c r="T53" s="18">
        <v>0</v>
      </c>
      <c r="U53" s="18">
        <v>0</v>
      </c>
      <c r="V53" s="18">
        <f>Table2[[#This Row],[Base Price]]+Table2[[#This Row],[Quality Prem/ Disc]]+Table2[[#This Row],[YG Prem/ Disc]]+Table2[[#This Row],[Weight/ Quality Disc]]</f>
        <v>314.10999999999996</v>
      </c>
      <c r="W53" s="17"/>
      <c r="X53" s="20">
        <v>50</v>
      </c>
    </row>
    <row r="54" spans="1:24" s="6" customFormat="1" x14ac:dyDescent="0.2">
      <c r="A54" s="14">
        <v>37</v>
      </c>
      <c r="B54" s="22" t="s">
        <v>59</v>
      </c>
      <c r="C54" s="22" t="s">
        <v>107</v>
      </c>
      <c r="D54" s="7">
        <v>7</v>
      </c>
      <c r="E54" s="7">
        <v>1245</v>
      </c>
      <c r="F54" s="7">
        <v>752</v>
      </c>
      <c r="G54" s="15">
        <f t="shared" si="1"/>
        <v>0.60401606425702814</v>
      </c>
      <c r="H54" s="16">
        <v>3.2</v>
      </c>
      <c r="I54" s="16">
        <v>12.8</v>
      </c>
      <c r="J54" s="16">
        <v>11.6</v>
      </c>
      <c r="K54" s="16">
        <v>0.4</v>
      </c>
      <c r="L54" s="16">
        <v>3</v>
      </c>
      <c r="M54" s="16">
        <v>-0.1</v>
      </c>
      <c r="N54" s="16">
        <v>3.5</v>
      </c>
      <c r="O54" s="7" t="s">
        <v>23</v>
      </c>
      <c r="P54" s="17" t="s">
        <v>50</v>
      </c>
      <c r="Q54" s="17" t="s">
        <v>54</v>
      </c>
      <c r="R54" s="18">
        <v>332.53</v>
      </c>
      <c r="S54" s="18">
        <v>-18.420000000000002</v>
      </c>
      <c r="T54" s="18">
        <v>0</v>
      </c>
      <c r="U54" s="18">
        <v>0</v>
      </c>
      <c r="V54" s="18">
        <f>Table2[[#This Row],[Base Price]]+Table2[[#This Row],[Quality Prem/ Disc]]+Table2[[#This Row],[YG Prem/ Disc]]+Table2[[#This Row],[Weight/ Quality Disc]]</f>
        <v>314.10999999999996</v>
      </c>
      <c r="W54" s="17"/>
      <c r="X54" s="20">
        <v>51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McKeith</dc:creator>
  <cp:lastModifiedBy>Cindy Sweat</cp:lastModifiedBy>
  <dcterms:created xsi:type="dcterms:W3CDTF">2025-08-05T00:11:52Z</dcterms:created>
  <dcterms:modified xsi:type="dcterms:W3CDTF">2025-11-11T16:32:20Z</dcterms:modified>
</cp:coreProperties>
</file>